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R:\301 衝突物礦 (工程製作用)\"/>
    </mc:Choice>
  </mc:AlternateContent>
  <xr:revisionPtr revIDLastSave="0" documentId="13_ncr:1_{3A68BB71-382F-4AB8-BDA3-BDB0D08480A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V6" i="5"/>
  <c r="G6" i="5" s="1"/>
  <c r="V7" i="5"/>
  <c r="J7" i="5" s="1"/>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V9" i="5"/>
  <c r="G9" i="5" s="1"/>
  <c r="V10" i="5"/>
  <c r="H10" i="5" s="1"/>
  <c r="V11" i="5"/>
  <c r="E11" i="5"/>
  <c r="X11" i="5" s="1"/>
  <c r="V12" i="5"/>
  <c r="E12" i="5"/>
  <c r="V13" i="5"/>
  <c r="E13" i="5"/>
  <c r="V14" i="5"/>
  <c r="G14" i="5" s="1"/>
  <c r="V15" i="5"/>
  <c r="E15" i="5" s="1"/>
  <c r="V16" i="5"/>
  <c r="E16" i="5" s="1"/>
  <c r="V17" i="5"/>
  <c r="G17" i="5" s="1"/>
  <c r="V18" i="5"/>
  <c r="E18" i="5" s="1"/>
  <c r="V19" i="5"/>
  <c r="E19" i="5" s="1"/>
  <c r="X19" i="5" s="1"/>
  <c r="V20" i="5"/>
  <c r="E20" i="5"/>
  <c r="V21" i="5"/>
  <c r="E21" i="5"/>
  <c r="V22" i="5"/>
  <c r="E22" i="5"/>
  <c r="V23" i="5"/>
  <c r="E23" i="5"/>
  <c r="X23" i="5" s="1"/>
  <c r="V24" i="5"/>
  <c r="E24" i="5"/>
  <c r="X24" i="5" s="1"/>
  <c r="V25" i="5"/>
  <c r="E25" i="5"/>
  <c r="V26" i="5"/>
  <c r="E26" i="5"/>
  <c r="V27" i="5"/>
  <c r="E27" i="5"/>
  <c r="X27" i="5" s="1"/>
  <c r="V28" i="5"/>
  <c r="E28" i="5"/>
  <c r="X28" i="5" s="1"/>
  <c r="V29" i="5"/>
  <c r="E29" i="5"/>
  <c r="V30" i="5"/>
  <c r="E30" i="5"/>
  <c r="V31" i="5"/>
  <c r="E31" i="5"/>
  <c r="V32" i="5"/>
  <c r="E32" i="5"/>
  <c r="X32" i="5" s="1"/>
  <c r="V33" i="5"/>
  <c r="E33" i="5"/>
  <c r="V34" i="5"/>
  <c r="E34" i="5"/>
  <c r="V35" i="5"/>
  <c r="E35" i="5"/>
  <c r="V36" i="5"/>
  <c r="E36" i="5"/>
  <c r="V37" i="5"/>
  <c r="E37" i="5"/>
  <c r="V38" i="5"/>
  <c r="E38" i="5"/>
  <c r="V39" i="5"/>
  <c r="E39" i="5"/>
  <c r="X39" i="5" s="1"/>
  <c r="V40" i="5"/>
  <c r="E40" i="5"/>
  <c r="X40" i="5" s="1"/>
  <c r="V41" i="5"/>
  <c r="E41" i="5"/>
  <c r="X41" i="5" s="1"/>
  <c r="V42" i="5"/>
  <c r="E42" i="5"/>
  <c r="X42" i="5" s="1"/>
  <c r="V43" i="5"/>
  <c r="E43" i="5"/>
  <c r="V44" i="5"/>
  <c r="E44" i="5"/>
  <c r="X44" i="5" s="1"/>
  <c r="V45" i="5"/>
  <c r="E45" i="5"/>
  <c r="X45" i="5" s="1"/>
  <c r="V46" i="5"/>
  <c r="E46" i="5"/>
  <c r="V47" i="5"/>
  <c r="E47" i="5"/>
  <c r="X47" i="5" s="1"/>
  <c r="V48" i="5"/>
  <c r="E48" i="5"/>
  <c r="V49" i="5"/>
  <c r="E49" i="5"/>
  <c r="V50" i="5"/>
  <c r="E50" i="5"/>
  <c r="V51" i="5"/>
  <c r="E51" i="5"/>
  <c r="X51" i="5" s="1"/>
  <c r="V52" i="5"/>
  <c r="E52" i="5"/>
  <c r="X52" i="5" s="1"/>
  <c r="V53" i="5"/>
  <c r="E53" i="5"/>
  <c r="V54" i="5"/>
  <c r="E54" i="5"/>
  <c r="V55" i="5"/>
  <c r="E55" i="5"/>
  <c r="X55" i="5" s="1"/>
  <c r="V56" i="5"/>
  <c r="E56" i="5"/>
  <c r="V57" i="5"/>
  <c r="E57" i="5"/>
  <c r="V58" i="5"/>
  <c r="E58" i="5"/>
  <c r="X58" i="5" s="1"/>
  <c r="V59" i="5"/>
  <c r="E59" i="5"/>
  <c r="V60" i="5"/>
  <c r="E60" i="5"/>
  <c r="X60" i="5" s="1"/>
  <c r="V61" i="5"/>
  <c r="E61" i="5"/>
  <c r="X61" i="5" s="1"/>
  <c r="V62" i="5"/>
  <c r="E62" i="5"/>
  <c r="V63" i="5"/>
  <c r="E63" i="5"/>
  <c r="X63" i="5" s="1"/>
  <c r="V64" i="5"/>
  <c r="E64" i="5"/>
  <c r="X64" i="5" s="1"/>
  <c r="V65" i="5"/>
  <c r="E65" i="5"/>
  <c r="V66" i="5"/>
  <c r="E66" i="5"/>
  <c r="V67" i="5"/>
  <c r="E67" i="5"/>
  <c r="V68" i="5"/>
  <c r="E68" i="5"/>
  <c r="X68" i="5" s="1"/>
  <c r="V69" i="5"/>
  <c r="E69" i="5"/>
  <c r="V70" i="5"/>
  <c r="E70" i="5"/>
  <c r="V71" i="5"/>
  <c r="E71" i="5"/>
  <c r="V72" i="5"/>
  <c r="E72" i="5"/>
  <c r="X72" i="5" s="1"/>
  <c r="V73" i="5"/>
  <c r="E73" i="5"/>
  <c r="X73" i="5" s="1"/>
  <c r="V74" i="5"/>
  <c r="E74" i="5"/>
  <c r="X74" i="5" s="1"/>
  <c r="V75" i="5"/>
  <c r="E75" i="5"/>
  <c r="X75" i="5" s="1"/>
  <c r="V76" i="5"/>
  <c r="E76" i="5"/>
  <c r="V77" i="5"/>
  <c r="E77" i="5"/>
  <c r="X77" i="5" s="1"/>
  <c r="V78" i="5"/>
  <c r="E78" i="5"/>
  <c r="V79" i="5"/>
  <c r="E79" i="5"/>
  <c r="X79" i="5" s="1"/>
  <c r="V80" i="5"/>
  <c r="E80" i="5"/>
  <c r="V81" i="5"/>
  <c r="E81" i="5"/>
  <c r="V82" i="5"/>
  <c r="E82" i="5"/>
  <c r="V83" i="5"/>
  <c r="E83" i="5"/>
  <c r="X83" i="5" s="1"/>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X95" i="5" s="1"/>
  <c r="V96" i="5"/>
  <c r="E96" i="5"/>
  <c r="V97" i="5"/>
  <c r="E97" i="5"/>
  <c r="V98" i="5"/>
  <c r="E98" i="5"/>
  <c r="V99" i="5"/>
  <c r="E99" i="5"/>
  <c r="X99" i="5" s="1"/>
  <c r="V100" i="5"/>
  <c r="E100" i="5"/>
  <c r="V101" i="5"/>
  <c r="E101" i="5"/>
  <c r="X101" i="5" s="1"/>
  <c r="V102" i="5"/>
  <c r="E102" i="5"/>
  <c r="V103" i="5"/>
  <c r="E103" i="5"/>
  <c r="V104" i="5"/>
  <c r="E104" i="5"/>
  <c r="V105" i="5"/>
  <c r="E105" i="5"/>
  <c r="V106" i="5"/>
  <c r="E106" i="5"/>
  <c r="V107" i="5"/>
  <c r="E107" i="5"/>
  <c r="X107" i="5" s="1"/>
  <c r="V108" i="5"/>
  <c r="E108" i="5"/>
  <c r="V109" i="5"/>
  <c r="E109" i="5"/>
  <c r="X109" i="5" s="1"/>
  <c r="V110" i="5"/>
  <c r="E110" i="5"/>
  <c r="V111" i="5"/>
  <c r="E111" i="5"/>
  <c r="X111" i="5" s="1"/>
  <c r="V112" i="5"/>
  <c r="E112" i="5"/>
  <c r="V113" i="5"/>
  <c r="E113" i="5"/>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V134" i="5"/>
  <c r="E134" i="5"/>
  <c r="V135" i="5"/>
  <c r="E135" i="5"/>
  <c r="X135" i="5" s="1"/>
  <c r="V136" i="5"/>
  <c r="E136" i="5"/>
  <c r="V137" i="5"/>
  <c r="E137" i="5"/>
  <c r="V138" i="5"/>
  <c r="E138" i="5"/>
  <c r="V139" i="5"/>
  <c r="E139" i="5"/>
  <c r="X139" i="5" s="1"/>
  <c r="V140" i="5"/>
  <c r="E140" i="5"/>
  <c r="V141" i="5"/>
  <c r="E141" i="5"/>
  <c r="V142" i="5"/>
  <c r="E142" i="5"/>
  <c r="V143" i="5"/>
  <c r="E143" i="5"/>
  <c r="V144" i="5"/>
  <c r="E144" i="5"/>
  <c r="V145" i="5"/>
  <c r="E145" i="5"/>
  <c r="X145" i="5" s="1"/>
  <c r="V146" i="5"/>
  <c r="E146" i="5"/>
  <c r="V147" i="5"/>
  <c r="E147" i="5"/>
  <c r="X147" i="5" s="1"/>
  <c r="V148" i="5"/>
  <c r="E148" i="5"/>
  <c r="V149" i="5"/>
  <c r="E149" i="5"/>
  <c r="V150" i="5"/>
  <c r="E150" i="5"/>
  <c r="V151" i="5"/>
  <c r="E151" i="5"/>
  <c r="V152" i="5"/>
  <c r="E152" i="5"/>
  <c r="V153" i="5"/>
  <c r="E153" i="5"/>
  <c r="V154" i="5"/>
  <c r="E154" i="5"/>
  <c r="V155" i="5"/>
  <c r="E155" i="5"/>
  <c r="X155" i="5" s="1"/>
  <c r="V156" i="5"/>
  <c r="E156" i="5"/>
  <c r="V157" i="5"/>
  <c r="E157" i="5"/>
  <c r="V158" i="5"/>
  <c r="E158" i="5"/>
  <c r="V159" i="5"/>
  <c r="E159" i="5"/>
  <c r="X159" i="5" s="1"/>
  <c r="V160" i="5"/>
  <c r="E160" i="5"/>
  <c r="V161" i="5"/>
  <c r="E161" i="5"/>
  <c r="V162" i="5"/>
  <c r="E162" i="5"/>
  <c r="V163" i="5"/>
  <c r="E163" i="5"/>
  <c r="V164" i="5"/>
  <c r="E164" i="5"/>
  <c r="V165" i="5"/>
  <c r="E165" i="5"/>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V198" i="5"/>
  <c r="E198" i="5"/>
  <c r="V199" i="5"/>
  <c r="E199" i="5"/>
  <c r="X199" i="5" s="1"/>
  <c r="V200" i="5"/>
  <c r="E200" i="5"/>
  <c r="V201" i="5"/>
  <c r="E201" i="5"/>
  <c r="V202" i="5"/>
  <c r="E202" i="5"/>
  <c r="V203" i="5"/>
  <c r="E203" i="5"/>
  <c r="V204" i="5"/>
  <c r="E204" i="5"/>
  <c r="V205" i="5"/>
  <c r="E205" i="5"/>
  <c r="V206" i="5"/>
  <c r="E206" i="5"/>
  <c r="V207" i="5"/>
  <c r="E207" i="5"/>
  <c r="V208" i="5"/>
  <c r="E208" i="5"/>
  <c r="V209" i="5"/>
  <c r="E209" i="5"/>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V230" i="5"/>
  <c r="E230" i="5"/>
  <c r="V231" i="5"/>
  <c r="E231" i="5"/>
  <c r="X231" i="5" s="1"/>
  <c r="V232" i="5"/>
  <c r="E232" i="5"/>
  <c r="V233" i="5"/>
  <c r="E233" i="5"/>
  <c r="V234" i="5"/>
  <c r="E234" i="5"/>
  <c r="V235" i="5"/>
  <c r="E235" i="5"/>
  <c r="X235" i="5" s="1"/>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V268" i="5"/>
  <c r="E268" i="5"/>
  <c r="V269" i="5"/>
  <c r="E269" i="5"/>
  <c r="X269" i="5" s="1"/>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V302" i="5"/>
  <c r="E302" i="5"/>
  <c r="V303" i="5"/>
  <c r="E303" i="5"/>
  <c r="V304" i="5"/>
  <c r="E304" i="5"/>
  <c r="X304" i="5" s="1"/>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V342" i="5"/>
  <c r="E342" i="5"/>
  <c r="V343" i="5"/>
  <c r="E343" i="5"/>
  <c r="X343" i="5" s="1"/>
  <c r="V344" i="5"/>
  <c r="E344" i="5"/>
  <c r="X344" i="5" s="1"/>
  <c r="V345" i="5"/>
  <c r="E345" i="5"/>
  <c r="V346" i="5"/>
  <c r="E346" i="5"/>
  <c r="V347" i="5"/>
  <c r="E347" i="5"/>
  <c r="V348" i="5"/>
  <c r="E348" i="5"/>
  <c r="X348" i="5" s="1"/>
  <c r="V349" i="5"/>
  <c r="E349" i="5"/>
  <c r="V350" i="5"/>
  <c r="E350" i="5"/>
  <c r="V351" i="5"/>
  <c r="E351" i="5"/>
  <c r="X351" i="5" s="1"/>
  <c r="V352" i="5"/>
  <c r="E352" i="5"/>
  <c r="X352" i="5" s="1"/>
  <c r="V353" i="5"/>
  <c r="E353" i="5"/>
  <c r="V354" i="5"/>
  <c r="E354" i="5"/>
  <c r="V355" i="5"/>
  <c r="E355" i="5"/>
  <c r="V356" i="5"/>
  <c r="E356" i="5"/>
  <c r="X356" i="5" s="1"/>
  <c r="V357" i="5"/>
  <c r="E357" i="5"/>
  <c r="V358" i="5"/>
  <c r="E358" i="5"/>
  <c r="V359" i="5"/>
  <c r="E359" i="5"/>
  <c r="V360" i="5"/>
  <c r="E360" i="5"/>
  <c r="X360" i="5" s="1"/>
  <c r="V361" i="5"/>
  <c r="E361" i="5"/>
  <c r="V362" i="5"/>
  <c r="E362" i="5"/>
  <c r="V363" i="5"/>
  <c r="E363" i="5"/>
  <c r="V364" i="5"/>
  <c r="E364" i="5"/>
  <c r="X364" i="5" s="1"/>
  <c r="V365" i="5"/>
  <c r="E365" i="5"/>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V441" i="5"/>
  <c r="E441" i="5"/>
  <c r="V442" i="5"/>
  <c r="E442" i="5"/>
  <c r="V443" i="5"/>
  <c r="E443" i="5"/>
  <c r="V444" i="5"/>
  <c r="E444" i="5"/>
  <c r="V445" i="5"/>
  <c r="E445" i="5"/>
  <c r="X445" i="5" s="1"/>
  <c r="V446" i="5"/>
  <c r="E446" i="5"/>
  <c r="V447" i="5"/>
  <c r="E447" i="5"/>
  <c r="V448" i="5"/>
  <c r="E448" i="5"/>
  <c r="X448" i="5" s="1"/>
  <c r="V449" i="5"/>
  <c r="E449" i="5"/>
  <c r="X449" i="5" s="1"/>
  <c r="V450" i="5"/>
  <c r="E450" i="5"/>
  <c r="V451" i="5"/>
  <c r="E451" i="5"/>
  <c r="V452" i="5"/>
  <c r="E452" i="5"/>
  <c r="X452" i="5" s="1"/>
  <c r="V453" i="5"/>
  <c r="E453" i="5"/>
  <c r="V454" i="5"/>
  <c r="E454" i="5"/>
  <c r="V455" i="5"/>
  <c r="E455" i="5"/>
  <c r="X455" i="5" s="1"/>
  <c r="V456" i="5"/>
  <c r="E456" i="5"/>
  <c r="V457" i="5"/>
  <c r="E457" i="5"/>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X476" i="5" s="1"/>
  <c r="V477" i="5"/>
  <c r="E477" i="5"/>
  <c r="V478" i="5"/>
  <c r="E478" i="5"/>
  <c r="V479" i="5"/>
  <c r="E479" i="5"/>
  <c r="X479" i="5" s="1"/>
  <c r="V480" i="5"/>
  <c r="E480" i="5"/>
  <c r="X480" i="5" s="1"/>
  <c r="V481" i="5"/>
  <c r="E481" i="5"/>
  <c r="V482" i="5"/>
  <c r="E482" i="5"/>
  <c r="V483" i="5"/>
  <c r="E483" i="5"/>
  <c r="V484" i="5"/>
  <c r="E484" i="5"/>
  <c r="V485" i="5"/>
  <c r="E485" i="5"/>
  <c r="V486" i="5"/>
  <c r="E486" i="5"/>
  <c r="V487" i="5"/>
  <c r="E487" i="5"/>
  <c r="X487" i="5" s="1"/>
  <c r="V488" i="5"/>
  <c r="E488" i="5"/>
  <c r="V489" i="5"/>
  <c r="E489" i="5"/>
  <c r="V490" i="5"/>
  <c r="E490" i="5"/>
  <c r="V491" i="5"/>
  <c r="E491" i="5"/>
  <c r="X491" i="5" s="1"/>
  <c r="V492" i="5"/>
  <c r="E492" i="5"/>
  <c r="X492" i="5" s="1"/>
  <c r="V493" i="5"/>
  <c r="E493" i="5"/>
  <c r="V494" i="5"/>
  <c r="E494" i="5"/>
  <c r="V495" i="5"/>
  <c r="E495" i="5"/>
  <c r="X495" i="5" s="1"/>
  <c r="V496" i="5"/>
  <c r="E496" i="5"/>
  <c r="V497" i="5"/>
  <c r="E497" i="5"/>
  <c r="V498" i="5"/>
  <c r="E498" i="5"/>
  <c r="V499" i="5"/>
  <c r="E499" i="5"/>
  <c r="X499" i="5" s="1"/>
  <c r="V500" i="5"/>
  <c r="E500" i="5"/>
  <c r="X500" i="5" s="1"/>
  <c r="V501" i="5"/>
  <c r="E501" i="5"/>
  <c r="V502" i="5"/>
  <c r="E502" i="5"/>
  <c r="V503" i="5"/>
  <c r="E503" i="5"/>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V524" i="5"/>
  <c r="E524" i="5"/>
  <c r="V525" i="5"/>
  <c r="E525" i="5"/>
  <c r="V526" i="5"/>
  <c r="E526" i="5"/>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V537" i="5"/>
  <c r="E537" i="5"/>
  <c r="V538" i="5"/>
  <c r="E538" i="5"/>
  <c r="V539" i="5"/>
  <c r="E539" i="5"/>
  <c r="X539" i="5" s="1"/>
  <c r="V540" i="5"/>
  <c r="E540" i="5"/>
  <c r="X540" i="5" s="1"/>
  <c r="V541" i="5"/>
  <c r="E541" i="5"/>
  <c r="V542" i="5"/>
  <c r="E542" i="5"/>
  <c r="V543" i="5"/>
  <c r="E543" i="5"/>
  <c r="X543" i="5" s="1"/>
  <c r="V544" i="5"/>
  <c r="E544" i="5"/>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V565" i="5"/>
  <c r="E565" i="5"/>
  <c r="V566" i="5"/>
  <c r="E566" i="5"/>
  <c r="V567" i="5"/>
  <c r="E567" i="5"/>
  <c r="V568" i="5"/>
  <c r="E568" i="5"/>
  <c r="X568" i="5" s="1"/>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X620" i="5" s="1"/>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X644" i="5" s="1"/>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X664" i="5" s="1"/>
  <c r="V665" i="5"/>
  <c r="E665" i="5"/>
  <c r="V666" i="5"/>
  <c r="E666" i="5"/>
  <c r="X666" i="5" s="1"/>
  <c r="V667" i="5"/>
  <c r="E667" i="5"/>
  <c r="V668" i="5"/>
  <c r="E668" i="5"/>
  <c r="X668" i="5" s="1"/>
  <c r="V669" i="5"/>
  <c r="E669" i="5"/>
  <c r="V670" i="5"/>
  <c r="E670" i="5"/>
  <c r="V671" i="5"/>
  <c r="E671" i="5"/>
  <c r="V672" i="5"/>
  <c r="E672" i="5"/>
  <c r="X672" i="5" s="1"/>
  <c r="V673" i="5"/>
  <c r="E673" i="5"/>
  <c r="V674" i="5"/>
  <c r="E674" i="5"/>
  <c r="V675" i="5"/>
  <c r="E675" i="5"/>
  <c r="V676" i="5"/>
  <c r="E676" i="5"/>
  <c r="X676" i="5" s="1"/>
  <c r="V677" i="5"/>
  <c r="E677" i="5"/>
  <c r="V678" i="5"/>
  <c r="E678" i="5"/>
  <c r="V679" i="5"/>
  <c r="E679" i="5"/>
  <c r="V680" i="5"/>
  <c r="E680" i="5"/>
  <c r="V681" i="5"/>
  <c r="E681" i="5"/>
  <c r="V682" i="5"/>
  <c r="E682" i="5"/>
  <c r="V683" i="5"/>
  <c r="E683" i="5"/>
  <c r="X683" i="5" s="1"/>
  <c r="V684" i="5"/>
  <c r="E684" i="5"/>
  <c r="V685" i="5"/>
  <c r="E685" i="5"/>
  <c r="X685" i="5" s="1"/>
  <c r="V686" i="5"/>
  <c r="E686" i="5"/>
  <c r="V687" i="5"/>
  <c r="E687" i="5"/>
  <c r="V688" i="5"/>
  <c r="E688" i="5"/>
  <c r="V689" i="5"/>
  <c r="E689" i="5"/>
  <c r="X689" i="5" s="1"/>
  <c r="V690" i="5"/>
  <c r="E690" i="5"/>
  <c r="V691" i="5"/>
  <c r="E691" i="5"/>
  <c r="V692" i="5"/>
  <c r="E692" i="5"/>
  <c r="X692" i="5" s="1"/>
  <c r="V693" i="5"/>
  <c r="E693" i="5"/>
  <c r="X693" i="5" s="1"/>
  <c r="V694" i="5"/>
  <c r="E694" i="5"/>
  <c r="X694" i="5" s="1"/>
  <c r="V695" i="5"/>
  <c r="E695" i="5"/>
  <c r="V696" i="5"/>
  <c r="E696" i="5"/>
  <c r="X696" i="5" s="1"/>
  <c r="V697" i="5"/>
  <c r="E697" i="5"/>
  <c r="V698" i="5"/>
  <c r="E698" i="5"/>
  <c r="V699" i="5"/>
  <c r="E699" i="5"/>
  <c r="X699" i="5" s="1"/>
  <c r="V700" i="5"/>
  <c r="E700" i="5"/>
  <c r="X700" i="5" s="1"/>
  <c r="V701" i="5"/>
  <c r="E701" i="5"/>
  <c r="X701" i="5" s="1"/>
  <c r="V702" i="5"/>
  <c r="E702" i="5"/>
  <c r="V703" i="5"/>
  <c r="E703" i="5"/>
  <c r="V704" i="5"/>
  <c r="E704" i="5"/>
  <c r="V705" i="5"/>
  <c r="E705" i="5"/>
  <c r="V706" i="5"/>
  <c r="E706" i="5"/>
  <c r="V707" i="5"/>
  <c r="E707" i="5"/>
  <c r="V708" i="5"/>
  <c r="E708" i="5"/>
  <c r="X708" i="5" s="1"/>
  <c r="V709" i="5"/>
  <c r="E709" i="5"/>
  <c r="X709" i="5" s="1"/>
  <c r="V710" i="5"/>
  <c r="E710" i="5"/>
  <c r="V711" i="5"/>
  <c r="E711" i="5"/>
  <c r="X711" i="5" s="1"/>
  <c r="V712" i="5"/>
  <c r="E712" i="5"/>
  <c r="V713" i="5"/>
  <c r="E713" i="5"/>
  <c r="X713" i="5" s="1"/>
  <c r="V714" i="5"/>
  <c r="E714" i="5"/>
  <c r="V715" i="5"/>
  <c r="E715" i="5"/>
  <c r="V716" i="5"/>
  <c r="E716" i="5"/>
  <c r="X716" i="5" s="1"/>
  <c r="V717" i="5"/>
  <c r="E717" i="5"/>
  <c r="V718" i="5"/>
  <c r="E718" i="5"/>
  <c r="V719" i="5"/>
  <c r="E719" i="5"/>
  <c r="X719" i="5" s="1"/>
  <c r="V720" i="5"/>
  <c r="E720" i="5"/>
  <c r="X720" i="5" s="1"/>
  <c r="V721" i="5"/>
  <c r="E721" i="5"/>
  <c r="V722" i="5"/>
  <c r="E722" i="5"/>
  <c r="V723" i="5"/>
  <c r="E723" i="5"/>
  <c r="V724" i="5"/>
  <c r="E724" i="5"/>
  <c r="X724" i="5" s="1"/>
  <c r="V725" i="5"/>
  <c r="E725" i="5"/>
  <c r="V726" i="5"/>
  <c r="E726" i="5"/>
  <c r="X726" i="5" s="1"/>
  <c r="V727" i="5"/>
  <c r="E727" i="5"/>
  <c r="X727" i="5" s="1"/>
  <c r="V728" i="5"/>
  <c r="E728" i="5"/>
  <c r="X728" i="5" s="1"/>
  <c r="V729" i="5"/>
  <c r="E729" i="5"/>
  <c r="X729" i="5" s="1"/>
  <c r="V730" i="5"/>
  <c r="E730" i="5"/>
  <c r="V731" i="5"/>
  <c r="E731" i="5"/>
  <c r="V732" i="5"/>
  <c r="E732" i="5"/>
  <c r="X732" i="5" s="1"/>
  <c r="V733" i="5"/>
  <c r="E733" i="5"/>
  <c r="X733" i="5" s="1"/>
  <c r="V734" i="5"/>
  <c r="E734" i="5"/>
  <c r="V735" i="5"/>
  <c r="E735" i="5"/>
  <c r="X735" i="5" s="1"/>
  <c r="V736" i="5"/>
  <c r="E736" i="5"/>
  <c r="X736" i="5" s="1"/>
  <c r="V737" i="5"/>
  <c r="E737" i="5"/>
  <c r="X737" i="5" s="1"/>
  <c r="V738" i="5"/>
  <c r="E738" i="5"/>
  <c r="V739" i="5"/>
  <c r="E739" i="5"/>
  <c r="X739" i="5" s="1"/>
  <c r="V740" i="5"/>
  <c r="E740" i="5"/>
  <c r="X740" i="5" s="1"/>
  <c r="V741" i="5"/>
  <c r="E741" i="5"/>
  <c r="V742" i="5"/>
  <c r="E742" i="5"/>
  <c r="V743" i="5"/>
  <c r="E743" i="5"/>
  <c r="X743" i="5" s="1"/>
  <c r="V744" i="5"/>
  <c r="E744" i="5"/>
  <c r="X744" i="5" s="1"/>
  <c r="V745" i="5"/>
  <c r="E745" i="5"/>
  <c r="X745" i="5" s="1"/>
  <c r="V746" i="5"/>
  <c r="E746" i="5"/>
  <c r="V747" i="5"/>
  <c r="E747" i="5"/>
  <c r="X747" i="5" s="1"/>
  <c r="V748" i="5"/>
  <c r="E748" i="5"/>
  <c r="X748" i="5" s="1"/>
  <c r="V749" i="5"/>
  <c r="E749" i="5"/>
  <c r="V750" i="5"/>
  <c r="E750" i="5"/>
  <c r="V751" i="5"/>
  <c r="E751" i="5"/>
  <c r="X751" i="5" s="1"/>
  <c r="V752" i="5"/>
  <c r="E752" i="5"/>
  <c r="V753" i="5"/>
  <c r="E753" i="5"/>
  <c r="X753" i="5" s="1"/>
  <c r="V754" i="5"/>
  <c r="E754" i="5"/>
  <c r="V755" i="5"/>
  <c r="E755" i="5"/>
  <c r="V756" i="5"/>
  <c r="E756" i="5"/>
  <c r="X756" i="5" s="1"/>
  <c r="V757" i="5"/>
  <c r="E757" i="5"/>
  <c r="V758" i="5"/>
  <c r="E758" i="5"/>
  <c r="X758" i="5" s="1"/>
  <c r="V759" i="5"/>
  <c r="E759" i="5"/>
  <c r="X759" i="5" s="1"/>
  <c r="V760" i="5"/>
  <c r="E760" i="5"/>
  <c r="X760" i="5" s="1"/>
  <c r="V761" i="5"/>
  <c r="E761" i="5"/>
  <c r="V762" i="5"/>
  <c r="E762" i="5"/>
  <c r="V763" i="5"/>
  <c r="E763" i="5"/>
  <c r="X763" i="5" s="1"/>
  <c r="V764" i="5"/>
  <c r="E764" i="5"/>
  <c r="X764" i="5" s="1"/>
  <c r="V765" i="5"/>
  <c r="E765" i="5"/>
  <c r="V766" i="5"/>
  <c r="E766" i="5"/>
  <c r="V767" i="5"/>
  <c r="E767" i="5"/>
  <c r="V768" i="5"/>
  <c r="E768" i="5"/>
  <c r="X768" i="5" s="1"/>
  <c r="V769" i="5"/>
  <c r="E769" i="5"/>
  <c r="V770" i="5"/>
  <c r="E770" i="5"/>
  <c r="X770" i="5" s="1"/>
  <c r="V771" i="5"/>
  <c r="E771" i="5"/>
  <c r="V772" i="5"/>
  <c r="E772" i="5"/>
  <c r="X772" i="5" s="1"/>
  <c r="V773" i="5"/>
  <c r="E773" i="5"/>
  <c r="X773" i="5" s="1"/>
  <c r="V774" i="5"/>
  <c r="E774" i="5"/>
  <c r="V775" i="5"/>
  <c r="E775" i="5"/>
  <c r="V776" i="5"/>
  <c r="E776" i="5"/>
  <c r="V777" i="5"/>
  <c r="E777" i="5"/>
  <c r="X777" i="5" s="1"/>
  <c r="V778" i="5"/>
  <c r="E778" i="5"/>
  <c r="V779" i="5"/>
  <c r="E779" i="5"/>
  <c r="X779" i="5" s="1"/>
  <c r="V780" i="5"/>
  <c r="E780" i="5"/>
  <c r="X780" i="5" s="1"/>
  <c r="V781" i="5"/>
  <c r="E781" i="5"/>
  <c r="X781" i="5" s="1"/>
  <c r="V782" i="5"/>
  <c r="E782" i="5"/>
  <c r="X782" i="5" s="1"/>
  <c r="V783" i="5"/>
  <c r="E783" i="5"/>
  <c r="V784" i="5"/>
  <c r="E784" i="5"/>
  <c r="X784" i="5" s="1"/>
  <c r="V785" i="5"/>
  <c r="E785" i="5"/>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V795" i="5"/>
  <c r="E795" i="5"/>
  <c r="V796" i="5"/>
  <c r="E796" i="5"/>
  <c r="X796" i="5" s="1"/>
  <c r="V797" i="5"/>
  <c r="E797" i="5"/>
  <c r="X797" i="5" s="1"/>
  <c r="V798" i="5"/>
  <c r="E798" i="5"/>
  <c r="X798" i="5" s="1"/>
  <c r="V799" i="5"/>
  <c r="E799" i="5"/>
  <c r="V800" i="5"/>
  <c r="E800" i="5"/>
  <c r="V801" i="5"/>
  <c r="E801" i="5"/>
  <c r="X801" i="5" s="1"/>
  <c r="V802" i="5"/>
  <c r="E802" i="5"/>
  <c r="V803" i="5"/>
  <c r="E803" i="5"/>
  <c r="V804" i="5"/>
  <c r="E804" i="5"/>
  <c r="X804" i="5" s="1"/>
  <c r="V805" i="5"/>
  <c r="E805" i="5"/>
  <c r="X805" i="5" s="1"/>
  <c r="V806" i="5"/>
  <c r="E806" i="5"/>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X816" i="5" s="1"/>
  <c r="V817" i="5"/>
  <c r="E817" i="5"/>
  <c r="V818" i="5"/>
  <c r="E818" i="5"/>
  <c r="V819" i="5"/>
  <c r="E819" i="5"/>
  <c r="V820" i="5"/>
  <c r="E820" i="5"/>
  <c r="X820" i="5" s="1"/>
  <c r="V821" i="5"/>
  <c r="E821" i="5"/>
  <c r="V822" i="5"/>
  <c r="E822" i="5"/>
  <c r="V823" i="5"/>
  <c r="E823" i="5"/>
  <c r="V824" i="5"/>
  <c r="E824" i="5"/>
  <c r="X824" i="5" s="1"/>
  <c r="V825" i="5"/>
  <c r="E825" i="5"/>
  <c r="X825" i="5" s="1"/>
  <c r="V826" i="5"/>
  <c r="E826" i="5"/>
  <c r="V827" i="5"/>
  <c r="E827" i="5"/>
  <c r="X827" i="5" s="1"/>
  <c r="V828" i="5"/>
  <c r="E828" i="5"/>
  <c r="X828" i="5" s="1"/>
  <c r="V829" i="5"/>
  <c r="E829" i="5"/>
  <c r="V830" i="5"/>
  <c r="E830" i="5"/>
  <c r="V831" i="5"/>
  <c r="E831" i="5"/>
  <c r="V832" i="5"/>
  <c r="E832" i="5"/>
  <c r="V833" i="5"/>
  <c r="E833" i="5"/>
  <c r="V834" i="5"/>
  <c r="E834" i="5"/>
  <c r="V835" i="5"/>
  <c r="E835" i="5"/>
  <c r="V836" i="5"/>
  <c r="E836" i="5"/>
  <c r="X836" i="5" s="1"/>
  <c r="V837" i="5"/>
  <c r="E837" i="5"/>
  <c r="V838" i="5"/>
  <c r="E838" i="5"/>
  <c r="V839" i="5"/>
  <c r="E839" i="5"/>
  <c r="V840" i="5"/>
  <c r="E840" i="5"/>
  <c r="X840" i="5" s="1"/>
  <c r="V841" i="5"/>
  <c r="E841" i="5"/>
  <c r="V842" i="5"/>
  <c r="E842" i="5"/>
  <c r="V843" i="5"/>
  <c r="E843" i="5"/>
  <c r="X843" i="5" s="1"/>
  <c r="V844" i="5"/>
  <c r="E844" i="5"/>
  <c r="X844" i="5" s="1"/>
  <c r="V845" i="5"/>
  <c r="E845" i="5"/>
  <c r="V846" i="5"/>
  <c r="E846" i="5"/>
  <c r="V847" i="5"/>
  <c r="E847" i="5"/>
  <c r="V848" i="5"/>
  <c r="E848" i="5"/>
  <c r="X848" i="5" s="1"/>
  <c r="V849" i="5"/>
  <c r="E849" i="5"/>
  <c r="V850" i="5"/>
  <c r="E850" i="5"/>
  <c r="V851" i="5"/>
  <c r="E851" i="5"/>
  <c r="X851" i="5" s="1"/>
  <c r="V852" i="5"/>
  <c r="E852" i="5"/>
  <c r="X852" i="5" s="1"/>
  <c r="V853" i="5"/>
  <c r="E853" i="5"/>
  <c r="V854" i="5"/>
  <c r="E854" i="5"/>
  <c r="V855" i="5"/>
  <c r="E855" i="5"/>
  <c r="X855" i="5" s="1"/>
  <c r="V856" i="5"/>
  <c r="E856" i="5"/>
  <c r="V857" i="5"/>
  <c r="E857" i="5"/>
  <c r="V858" i="5"/>
  <c r="E858" i="5"/>
  <c r="V859" i="5"/>
  <c r="E859" i="5"/>
  <c r="V860" i="5"/>
  <c r="E860" i="5"/>
  <c r="X860" i="5" s="1"/>
  <c r="V861" i="5"/>
  <c r="E861" i="5"/>
  <c r="V862" i="5"/>
  <c r="E862" i="5"/>
  <c r="V863" i="5"/>
  <c r="E863" i="5"/>
  <c r="V864" i="5"/>
  <c r="E864" i="5"/>
  <c r="X864" i="5" s="1"/>
  <c r="V865" i="5"/>
  <c r="E865" i="5"/>
  <c r="V866" i="5"/>
  <c r="E866" i="5"/>
  <c r="V867" i="5"/>
  <c r="E867" i="5"/>
  <c r="V868" i="5"/>
  <c r="E868" i="5"/>
  <c r="X868" i="5" s="1"/>
  <c r="V869" i="5"/>
  <c r="E869" i="5"/>
  <c r="V870" i="5"/>
  <c r="E870" i="5"/>
  <c r="V871" i="5"/>
  <c r="E871" i="5"/>
  <c r="V872" i="5"/>
  <c r="E872" i="5"/>
  <c r="X872" i="5" s="1"/>
  <c r="V873" i="5"/>
  <c r="E873" i="5"/>
  <c r="V874" i="5"/>
  <c r="E874" i="5"/>
  <c r="V875" i="5"/>
  <c r="E875" i="5"/>
  <c r="X875" i="5" s="1"/>
  <c r="V876" i="5"/>
  <c r="E876" i="5"/>
  <c r="X876" i="5" s="1"/>
  <c r="V877" i="5"/>
  <c r="E877" i="5"/>
  <c r="V878" i="5"/>
  <c r="E878" i="5"/>
  <c r="V879" i="5"/>
  <c r="E879" i="5"/>
  <c r="V880" i="5"/>
  <c r="E880" i="5"/>
  <c r="X880" i="5" s="1"/>
  <c r="V881" i="5"/>
  <c r="E881" i="5"/>
  <c r="V882" i="5"/>
  <c r="E882" i="5"/>
  <c r="V883" i="5"/>
  <c r="E883" i="5"/>
  <c r="X883" i="5" s="1"/>
  <c r="V884" i="5"/>
  <c r="E884" i="5"/>
  <c r="V885" i="5"/>
  <c r="E885" i="5"/>
  <c r="V886" i="5"/>
  <c r="E886" i="5"/>
  <c r="V887" i="5"/>
  <c r="E887" i="5"/>
  <c r="X887" i="5" s="1"/>
  <c r="V888" i="5"/>
  <c r="E888" i="5"/>
  <c r="X888" i="5" s="1"/>
  <c r="V889" i="5"/>
  <c r="E889" i="5"/>
  <c r="V890" i="5"/>
  <c r="E890" i="5"/>
  <c r="V891" i="5"/>
  <c r="E891" i="5"/>
  <c r="V892" i="5"/>
  <c r="E892" i="5"/>
  <c r="V893" i="5"/>
  <c r="E893" i="5"/>
  <c r="V894" i="5"/>
  <c r="E894" i="5"/>
  <c r="V895" i="5"/>
  <c r="E895" i="5"/>
  <c r="V896" i="5"/>
  <c r="E896" i="5"/>
  <c r="V897" i="5"/>
  <c r="E897" i="5"/>
  <c r="V898" i="5"/>
  <c r="E898" i="5"/>
  <c r="V899" i="5"/>
  <c r="E899" i="5"/>
  <c r="V900" i="5"/>
  <c r="E900" i="5"/>
  <c r="X900" i="5" s="1"/>
  <c r="V901" i="5"/>
  <c r="E901" i="5"/>
  <c r="V902" i="5"/>
  <c r="E902" i="5"/>
  <c r="V903" i="5"/>
  <c r="E903" i="5"/>
  <c r="V904" i="5"/>
  <c r="E904" i="5"/>
  <c r="V905" i="5"/>
  <c r="E905" i="5"/>
  <c r="X905" i="5" s="1"/>
  <c r="V906" i="5"/>
  <c r="E906" i="5"/>
  <c r="V907" i="5"/>
  <c r="E907" i="5"/>
  <c r="V908" i="5"/>
  <c r="E908" i="5"/>
  <c r="X908" i="5" s="1"/>
  <c r="V909" i="5"/>
  <c r="E909" i="5"/>
  <c r="X909" i="5" s="1"/>
  <c r="V910" i="5"/>
  <c r="E910" i="5"/>
  <c r="X910" i="5" s="1"/>
  <c r="V911" i="5"/>
  <c r="E911" i="5"/>
  <c r="V912" i="5"/>
  <c r="E912" i="5"/>
  <c r="X912" i="5" s="1"/>
  <c r="V913" i="5"/>
  <c r="E913" i="5"/>
  <c r="V914" i="5"/>
  <c r="E914" i="5"/>
  <c r="V915" i="5"/>
  <c r="E915" i="5"/>
  <c r="V916" i="5"/>
  <c r="E916" i="5"/>
  <c r="V917" i="5"/>
  <c r="E917" i="5"/>
  <c r="V918" i="5"/>
  <c r="E918" i="5"/>
  <c r="V919" i="5"/>
  <c r="E919" i="5"/>
  <c r="X919" i="5" s="1"/>
  <c r="V920" i="5"/>
  <c r="E920" i="5"/>
  <c r="V921" i="5"/>
  <c r="E921" i="5"/>
  <c r="X921" i="5" s="1"/>
  <c r="V922" i="5"/>
  <c r="E922" i="5"/>
  <c r="V923" i="5"/>
  <c r="E923" i="5"/>
  <c r="V924" i="5"/>
  <c r="E924" i="5"/>
  <c r="V925" i="5"/>
  <c r="E925" i="5"/>
  <c r="V926" i="5"/>
  <c r="E926" i="5"/>
  <c r="V927" i="5"/>
  <c r="E927" i="5"/>
  <c r="V928" i="5"/>
  <c r="E928" i="5"/>
  <c r="V929" i="5"/>
  <c r="E929" i="5"/>
  <c r="V930" i="5"/>
  <c r="E930" i="5"/>
  <c r="V931" i="5"/>
  <c r="E931" i="5"/>
  <c r="X931" i="5" s="1"/>
  <c r="V932" i="5"/>
  <c r="E932" i="5"/>
  <c r="V933" i="5"/>
  <c r="E933" i="5"/>
  <c r="V934" i="5"/>
  <c r="E934" i="5"/>
  <c r="V935" i="5"/>
  <c r="E935" i="5"/>
  <c r="X935" i="5" s="1"/>
  <c r="V936" i="5"/>
  <c r="E936" i="5"/>
  <c r="X936" i="5" s="1"/>
  <c r="V937" i="5"/>
  <c r="E937" i="5"/>
  <c r="V938" i="5"/>
  <c r="E938" i="5"/>
  <c r="X938" i="5" s="1"/>
  <c r="V939" i="5"/>
  <c r="E939" i="5"/>
  <c r="X939" i="5" s="1"/>
  <c r="V940" i="5"/>
  <c r="E940" i="5"/>
  <c r="X940" i="5" s="1"/>
  <c r="V941" i="5"/>
  <c r="E941" i="5"/>
  <c r="V942" i="5"/>
  <c r="E942" i="5"/>
  <c r="V943" i="5"/>
  <c r="E943" i="5"/>
  <c r="V944" i="5"/>
  <c r="E944" i="5"/>
  <c r="V945" i="5"/>
  <c r="E945" i="5"/>
  <c r="V946" i="5"/>
  <c r="E946" i="5"/>
  <c r="V947" i="5"/>
  <c r="E947" i="5"/>
  <c r="V948" i="5"/>
  <c r="E948" i="5"/>
  <c r="X948" i="5" s="1"/>
  <c r="V949" i="5"/>
  <c r="E949" i="5"/>
  <c r="V950" i="5"/>
  <c r="E950" i="5"/>
  <c r="V951" i="5"/>
  <c r="E951" i="5"/>
  <c r="X951" i="5" s="1"/>
  <c r="V952" i="5"/>
  <c r="E952" i="5"/>
  <c r="X952" i="5" s="1"/>
  <c r="V953" i="5"/>
  <c r="E953" i="5"/>
  <c r="V954" i="5"/>
  <c r="E954" i="5"/>
  <c r="V955" i="5"/>
  <c r="E955" i="5"/>
  <c r="X955" i="5" s="1"/>
  <c r="V956" i="5"/>
  <c r="E956" i="5"/>
  <c r="X956" i="5" s="1"/>
  <c r="V957" i="5"/>
  <c r="E957" i="5"/>
  <c r="X957" i="5" s="1"/>
  <c r="V958" i="5"/>
  <c r="E958" i="5"/>
  <c r="V959" i="5"/>
  <c r="E959" i="5"/>
  <c r="X959" i="5" s="1"/>
  <c r="V960" i="5"/>
  <c r="E960" i="5"/>
  <c r="X960" i="5" s="1"/>
  <c r="V961" i="5"/>
  <c r="E961" i="5"/>
  <c r="V962" i="5"/>
  <c r="E962" i="5"/>
  <c r="V963" i="5"/>
  <c r="E963" i="5"/>
  <c r="X963" i="5" s="1"/>
  <c r="V964" i="5"/>
  <c r="E964" i="5"/>
  <c r="X964" i="5" s="1"/>
  <c r="V965" i="5"/>
  <c r="E965" i="5"/>
  <c r="V966" i="5"/>
  <c r="E966" i="5"/>
  <c r="V967" i="5"/>
  <c r="E967" i="5"/>
  <c r="V968" i="5"/>
  <c r="E968" i="5"/>
  <c r="V969" i="5"/>
  <c r="E969" i="5"/>
  <c r="X969" i="5" s="1"/>
  <c r="V970" i="5"/>
  <c r="E970" i="5"/>
  <c r="V971" i="5"/>
  <c r="E971" i="5"/>
  <c r="V972" i="5"/>
  <c r="E972" i="5"/>
  <c r="X972" i="5" s="1"/>
  <c r="V973" i="5"/>
  <c r="E973" i="5"/>
  <c r="V974" i="5"/>
  <c r="E974" i="5"/>
  <c r="V975" i="5"/>
  <c r="E975" i="5"/>
  <c r="X975" i="5" s="1"/>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X992" i="5" s="1"/>
  <c r="V993" i="5"/>
  <c r="E993" i="5"/>
  <c r="V994" i="5"/>
  <c r="E994" i="5"/>
  <c r="V995" i="5"/>
  <c r="E995" i="5"/>
  <c r="X995" i="5" s="1"/>
  <c r="V996" i="5"/>
  <c r="E996" i="5"/>
  <c r="V997" i="5"/>
  <c r="E997" i="5"/>
  <c r="V998" i="5"/>
  <c r="E998" i="5"/>
  <c r="V999" i="5"/>
  <c r="E999" i="5"/>
  <c r="X999" i="5" s="1"/>
  <c r="V1000" i="5"/>
  <c r="E1000" i="5"/>
  <c r="V1001" i="5"/>
  <c r="E1001" i="5"/>
  <c r="X1001" i="5" s="1"/>
  <c r="V1002" i="5"/>
  <c r="E1002" i="5"/>
  <c r="V1003" i="5"/>
  <c r="E1003" i="5"/>
  <c r="V1004" i="5"/>
  <c r="E1004" i="5"/>
  <c r="X1004" i="5" s="1"/>
  <c r="V1005" i="5"/>
  <c r="E1005" i="5"/>
  <c r="V1006" i="5"/>
  <c r="E1006" i="5"/>
  <c r="X1006" i="5" s="1"/>
  <c r="V1007" i="5"/>
  <c r="E1007" i="5"/>
  <c r="V1008" i="5"/>
  <c r="E1008" i="5"/>
  <c r="X1008" i="5" s="1"/>
  <c r="V1009" i="5"/>
  <c r="E1009" i="5"/>
  <c r="V1010" i="5"/>
  <c r="E1010" i="5"/>
  <c r="V1011" i="5"/>
  <c r="E1011" i="5"/>
  <c r="X1011" i="5" s="1"/>
  <c r="V1012" i="5"/>
  <c r="E1012" i="5"/>
  <c r="X1012" i="5" s="1"/>
  <c r="V1013" i="5"/>
  <c r="E1013" i="5"/>
  <c r="V1014" i="5"/>
  <c r="E1014" i="5"/>
  <c r="V1015" i="5"/>
  <c r="E1015" i="5"/>
  <c r="V1016" i="5"/>
  <c r="E1016" i="5"/>
  <c r="X1016" i="5" s="1"/>
  <c r="V1017" i="5"/>
  <c r="E1017" i="5"/>
  <c r="V1018" i="5"/>
  <c r="E1018" i="5"/>
  <c r="X1018" i="5" s="1"/>
  <c r="V1019" i="5"/>
  <c r="E1019" i="5"/>
  <c r="X1019" i="5" s="1"/>
  <c r="V1020" i="5"/>
  <c r="E1020" i="5"/>
  <c r="V1021" i="5"/>
  <c r="E1021" i="5"/>
  <c r="V1022" i="5"/>
  <c r="E1022" i="5"/>
  <c r="V1023" i="5"/>
  <c r="E1023" i="5"/>
  <c r="X1023" i="5" s="1"/>
  <c r="V1024" i="5"/>
  <c r="E1024" i="5"/>
  <c r="X1024" i="5" s="1"/>
  <c r="V1025" i="5"/>
  <c r="E1025" i="5"/>
  <c r="V1026" i="5"/>
  <c r="E1026" i="5"/>
  <c r="V1027" i="5"/>
  <c r="E1027" i="5"/>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X1043" i="5" s="1"/>
  <c r="V1044" i="5"/>
  <c r="E1044" i="5"/>
  <c r="X1044" i="5" s="1"/>
  <c r="V1045" i="5"/>
  <c r="E1045" i="5"/>
  <c r="V1046" i="5"/>
  <c r="E1046" i="5"/>
  <c r="X1046" i="5" s="1"/>
  <c r="V1047" i="5"/>
  <c r="E1047" i="5"/>
  <c r="X1047" i="5" s="1"/>
  <c r="V1048" i="5"/>
  <c r="E1048" i="5"/>
  <c r="V1049" i="5"/>
  <c r="E1049" i="5"/>
  <c r="V1050" i="5"/>
  <c r="E1050" i="5"/>
  <c r="X1050" i="5" s="1"/>
  <c r="V1051" i="5"/>
  <c r="E1051" i="5"/>
  <c r="V1052" i="5"/>
  <c r="E1052" i="5"/>
  <c r="X1052" i="5" s="1"/>
  <c r="V1053" i="5"/>
  <c r="E1053" i="5"/>
  <c r="V1054" i="5"/>
  <c r="E1054" i="5"/>
  <c r="X1054" i="5" s="1"/>
  <c r="V1055" i="5"/>
  <c r="E1055" i="5"/>
  <c r="V1056" i="5"/>
  <c r="E1056" i="5"/>
  <c r="X1056" i="5" s="1"/>
  <c r="V1057" i="5"/>
  <c r="E1057" i="5"/>
  <c r="X1057" i="5" s="1"/>
  <c r="V1058" i="5"/>
  <c r="E1058" i="5"/>
  <c r="V1059" i="5"/>
  <c r="E1059" i="5"/>
  <c r="X1059" i="5" s="1"/>
  <c r="V1060" i="5"/>
  <c r="E1060" i="5"/>
  <c r="V1061" i="5"/>
  <c r="E1061" i="5"/>
  <c r="V1062" i="5"/>
  <c r="E1062" i="5"/>
  <c r="X1062" i="5" s="1"/>
  <c r="V1063" i="5"/>
  <c r="E1063" i="5"/>
  <c r="X1063" i="5" s="1"/>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X1075" i="5" s="1"/>
  <c r="V1076" i="5"/>
  <c r="E1076" i="5"/>
  <c r="V1077" i="5"/>
  <c r="E1077" i="5"/>
  <c r="V1078" i="5"/>
  <c r="E1078" i="5"/>
  <c r="X1078" i="5" s="1"/>
  <c r="V1079" i="5"/>
  <c r="E1079" i="5"/>
  <c r="V1080" i="5"/>
  <c r="E1080" i="5"/>
  <c r="V1081" i="5"/>
  <c r="E1081" i="5"/>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V1091" i="5"/>
  <c r="E1091" i="5"/>
  <c r="X1091" i="5" s="1"/>
  <c r="V1092" i="5"/>
  <c r="E1092" i="5"/>
  <c r="V1093" i="5"/>
  <c r="E1093" i="5"/>
  <c r="X1093" i="5" s="1"/>
  <c r="V1094" i="5"/>
  <c r="E1094" i="5"/>
  <c r="X1094" i="5" s="1"/>
  <c r="V1095" i="5"/>
  <c r="E1095" i="5"/>
  <c r="V1096" i="5"/>
  <c r="E1096" i="5"/>
  <c r="V1097" i="5"/>
  <c r="E1097" i="5"/>
  <c r="V1098" i="5"/>
  <c r="E1098" i="5"/>
  <c r="V1099" i="5"/>
  <c r="E1099" i="5"/>
  <c r="V1100" i="5"/>
  <c r="E1100" i="5"/>
  <c r="X1100" i="5" s="1"/>
  <c r="V1101" i="5"/>
  <c r="E1101" i="5"/>
  <c r="V1102" i="5"/>
  <c r="E1102" i="5"/>
  <c r="X1102" i="5" s="1"/>
  <c r="V1103" i="5"/>
  <c r="E1103" i="5"/>
  <c r="V1104" i="5"/>
  <c r="E1104" i="5"/>
  <c r="V1105" i="5"/>
  <c r="E1105" i="5"/>
  <c r="V1106" i="5"/>
  <c r="E1106" i="5"/>
  <c r="V1107" i="5"/>
  <c r="E1107" i="5"/>
  <c r="V1108" i="5"/>
  <c r="E1108" i="5"/>
  <c r="X1108" i="5" s="1"/>
  <c r="V1109" i="5"/>
  <c r="E1109" i="5"/>
  <c r="X1109" i="5" s="1"/>
  <c r="V1110" i="5"/>
  <c r="E1110" i="5"/>
  <c r="V1111" i="5"/>
  <c r="E1111" i="5"/>
  <c r="X1111" i="5" s="1"/>
  <c r="V1112" i="5"/>
  <c r="E1112" i="5"/>
  <c r="V1113" i="5"/>
  <c r="E1113" i="5"/>
  <c r="V1114" i="5"/>
  <c r="E1114" i="5"/>
  <c r="V1115" i="5"/>
  <c r="E1115" i="5"/>
  <c r="V1116" i="5"/>
  <c r="E1116" i="5"/>
  <c r="X1116" i="5" s="1"/>
  <c r="V1117" i="5"/>
  <c r="E1117" i="5"/>
  <c r="V1118" i="5"/>
  <c r="E1118" i="5"/>
  <c r="V1119" i="5"/>
  <c r="E1119" i="5"/>
  <c r="X1119" i="5" s="1"/>
  <c r="V1120" i="5"/>
  <c r="E1120" i="5"/>
  <c r="V1121" i="5"/>
  <c r="E1121" i="5"/>
  <c r="V1122" i="5"/>
  <c r="E1122" i="5"/>
  <c r="V1123" i="5"/>
  <c r="E1123" i="5"/>
  <c r="V1124" i="5"/>
  <c r="E1124" i="5"/>
  <c r="X1124" i="5" s="1"/>
  <c r="V1125" i="5"/>
  <c r="E1125" i="5"/>
  <c r="V1126" i="5"/>
  <c r="E1126" i="5"/>
  <c r="V1127" i="5"/>
  <c r="E1127" i="5"/>
  <c r="X1127" i="5" s="1"/>
  <c r="V1128" i="5"/>
  <c r="E1128" i="5"/>
  <c r="V1129" i="5"/>
  <c r="E1129" i="5"/>
  <c r="V1130" i="5"/>
  <c r="E1130" i="5"/>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V1143" i="5"/>
  <c r="E1143" i="5"/>
  <c r="X1143" i="5" s="1"/>
  <c r="V1144" i="5"/>
  <c r="E1144" i="5"/>
  <c r="V1145" i="5"/>
  <c r="E1145" i="5"/>
  <c r="V1146" i="5"/>
  <c r="E1146" i="5"/>
  <c r="V1147" i="5"/>
  <c r="E1147" i="5"/>
  <c r="X1147" i="5" s="1"/>
  <c r="V1148" i="5"/>
  <c r="E1148" i="5"/>
  <c r="X1148" i="5" s="1"/>
  <c r="V1149" i="5"/>
  <c r="E1149" i="5"/>
  <c r="V1150" i="5"/>
  <c r="E1150" i="5"/>
  <c r="V1151" i="5"/>
  <c r="E1151" i="5"/>
  <c r="X1151" i="5" s="1"/>
  <c r="V1152" i="5"/>
  <c r="E1152" i="5"/>
  <c r="X1152" i="5" s="1"/>
  <c r="V1153" i="5"/>
  <c r="E1153" i="5"/>
  <c r="V1154" i="5"/>
  <c r="E1154" i="5"/>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V1183" i="5"/>
  <c r="E1183" i="5"/>
  <c r="V1184" i="5"/>
  <c r="E1184" i="5"/>
  <c r="X1184" i="5" s="1"/>
  <c r="V1185" i="5"/>
  <c r="E1185" i="5"/>
  <c r="X1185" i="5" s="1"/>
  <c r="V1186" i="5"/>
  <c r="E1186" i="5"/>
  <c r="V1187" i="5"/>
  <c r="E1187" i="5"/>
  <c r="X1187" i="5" s="1"/>
  <c r="V1188" i="5"/>
  <c r="E1188" i="5"/>
  <c r="X1188" i="5" s="1"/>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c r="V1201" i="5"/>
  <c r="E1201" i="5"/>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V1211" i="5"/>
  <c r="E1211" i="5"/>
  <c r="V1212" i="5"/>
  <c r="E1212" i="5"/>
  <c r="X1212" i="5" s="1"/>
  <c r="V1213" i="5"/>
  <c r="E1213" i="5"/>
  <c r="V1214" i="5"/>
  <c r="E1214" i="5"/>
  <c r="V1215" i="5"/>
  <c r="E1215" i="5"/>
  <c r="V1216" i="5"/>
  <c r="E1216" i="5"/>
  <c r="X1216" i="5" s="1"/>
  <c r="V1217" i="5"/>
  <c r="E1217" i="5"/>
  <c r="V1218" i="5"/>
  <c r="E1218" i="5"/>
  <c r="V1219" i="5"/>
  <c r="E1219" i="5"/>
  <c r="V1220" i="5"/>
  <c r="E1220" i="5"/>
  <c r="X1220" i="5" s="1"/>
  <c r="V1221" i="5"/>
  <c r="E1221" i="5"/>
  <c r="V1222" i="5"/>
  <c r="E1222" i="5"/>
  <c r="V1223" i="5"/>
  <c r="E1223" i="5"/>
  <c r="V1224" i="5"/>
  <c r="E1224" i="5"/>
  <c r="X1224" i="5" s="1"/>
  <c r="V1225" i="5"/>
  <c r="E1225" i="5"/>
  <c r="V1226" i="5"/>
  <c r="E1226" i="5"/>
  <c r="V1227" i="5"/>
  <c r="E1227" i="5"/>
  <c r="V1228" i="5"/>
  <c r="E1228" i="5"/>
  <c r="V1229" i="5"/>
  <c r="E1229" i="5"/>
  <c r="V1230" i="5"/>
  <c r="E1230" i="5"/>
  <c r="V1231" i="5"/>
  <c r="E1231" i="5"/>
  <c r="V1232" i="5"/>
  <c r="E1232" i="5"/>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X1248" i="5" s="1"/>
  <c r="V1249" i="5"/>
  <c r="E1249" i="5"/>
  <c r="X1249" i="5" s="1"/>
  <c r="V1250" i="5"/>
  <c r="E1250" i="5"/>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X1268" i="5" s="1"/>
  <c r="V1269" i="5"/>
  <c r="E1269" i="5"/>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X1292" i="5" s="1"/>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X1304" i="5" s="1"/>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V1336" i="5"/>
  <c r="E1336" i="5"/>
  <c r="X1336" i="5" s="1"/>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X1348" i="5" s="1"/>
  <c r="V1349" i="5"/>
  <c r="E1349" i="5"/>
  <c r="V1350" i="5"/>
  <c r="E1350" i="5"/>
  <c r="V1351" i="5"/>
  <c r="E1351" i="5"/>
  <c r="X1351" i="5" s="1"/>
  <c r="V1352" i="5"/>
  <c r="E1352" i="5"/>
  <c r="V1353" i="5"/>
  <c r="E1353" i="5"/>
  <c r="V1354" i="5"/>
  <c r="E1354" i="5"/>
  <c r="V1355" i="5"/>
  <c r="E1355" i="5"/>
  <c r="X1355" i="5" s="1"/>
  <c r="V1356" i="5"/>
  <c r="E1356" i="5"/>
  <c r="X1356" i="5" s="1"/>
  <c r="V1357" i="5"/>
  <c r="E1357" i="5"/>
  <c r="V1358" i="5"/>
  <c r="E1358" i="5"/>
  <c r="V1359" i="5"/>
  <c r="E1359" i="5"/>
  <c r="V1360" i="5"/>
  <c r="E1360" i="5"/>
  <c r="V1361" i="5"/>
  <c r="E1361" i="5"/>
  <c r="V1362" i="5"/>
  <c r="E1362" i="5"/>
  <c r="V1363" i="5"/>
  <c r="E1363" i="5"/>
  <c r="V1364" i="5"/>
  <c r="E1364" i="5"/>
  <c r="X1364" i="5" s="1"/>
  <c r="V1365" i="5"/>
  <c r="E1365" i="5"/>
  <c r="V1366" i="5"/>
  <c r="E1366" i="5"/>
  <c r="V1367" i="5"/>
  <c r="E1367" i="5"/>
  <c r="X1367" i="5" s="1"/>
  <c r="V1368" i="5"/>
  <c r="E1368" i="5"/>
  <c r="X1368" i="5" s="1"/>
  <c r="V1369" i="5"/>
  <c r="E1369" i="5"/>
  <c r="X1369" i="5" s="1"/>
  <c r="V1370" i="5"/>
  <c r="E1370" i="5"/>
  <c r="V1371" i="5"/>
  <c r="E1371" i="5"/>
  <c r="V1372" i="5"/>
  <c r="E1372" i="5"/>
  <c r="V1373" i="5"/>
  <c r="E1373" i="5"/>
  <c r="V1374" i="5"/>
  <c r="E1374" i="5"/>
  <c r="V1375" i="5"/>
  <c r="E1375" i="5"/>
  <c r="V1376" i="5"/>
  <c r="E1376" i="5"/>
  <c r="X1376" i="5" s="1"/>
  <c r="V1377" i="5"/>
  <c r="E1377" i="5"/>
  <c r="V1378" i="5"/>
  <c r="E1378" i="5"/>
  <c r="V1379" i="5"/>
  <c r="E1379" i="5"/>
  <c r="X1379" i="5" s="1"/>
  <c r="V1380" i="5"/>
  <c r="E1380" i="5"/>
  <c r="X1380" i="5" s="1"/>
  <c r="V1381" i="5"/>
  <c r="E1381" i="5"/>
  <c r="V1382" i="5"/>
  <c r="E1382" i="5"/>
  <c r="V1383" i="5"/>
  <c r="E1383" i="5"/>
  <c r="X1383" i="5" s="1"/>
  <c r="V1384" i="5"/>
  <c r="E1384" i="5"/>
  <c r="V1385" i="5"/>
  <c r="E1385" i="5"/>
  <c r="V1386" i="5"/>
  <c r="E1386" i="5"/>
  <c r="V1387" i="5"/>
  <c r="E1387" i="5"/>
  <c r="X1387" i="5" s="1"/>
  <c r="V1388" i="5"/>
  <c r="E1388" i="5"/>
  <c r="V1389" i="5"/>
  <c r="E1389" i="5"/>
  <c r="V1390" i="5"/>
  <c r="E1390" i="5"/>
  <c r="V1391" i="5"/>
  <c r="E1391" i="5"/>
  <c r="V1392" i="5"/>
  <c r="E1392" i="5"/>
  <c r="V1393" i="5"/>
  <c r="E1393" i="5"/>
  <c r="X1393" i="5" s="1"/>
  <c r="V1394" i="5"/>
  <c r="E1394" i="5"/>
  <c r="V1395" i="5"/>
  <c r="E1395" i="5"/>
  <c r="X1395" i="5" s="1"/>
  <c r="V1396" i="5"/>
  <c r="E1396" i="5"/>
  <c r="X1396" i="5" s="1"/>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X1408" i="5" s="1"/>
  <c r="V1409" i="5"/>
  <c r="E1409" i="5"/>
  <c r="V1410" i="5"/>
  <c r="E1410" i="5"/>
  <c r="V1411" i="5"/>
  <c r="E1411" i="5"/>
  <c r="X1411" i="5" s="1"/>
  <c r="V1412" i="5"/>
  <c r="E1412" i="5"/>
  <c r="X1412" i="5" s="1"/>
  <c r="V1413" i="5"/>
  <c r="E1413" i="5"/>
  <c r="V1414" i="5"/>
  <c r="E1414" i="5"/>
  <c r="V1415" i="5"/>
  <c r="E1415" i="5"/>
  <c r="V1416" i="5"/>
  <c r="E1416" i="5"/>
  <c r="X1416" i="5" s="1"/>
  <c r="V1417" i="5"/>
  <c r="E1417" i="5"/>
  <c r="V1418" i="5"/>
  <c r="E1418" i="5"/>
  <c r="V1419" i="5"/>
  <c r="E1419" i="5"/>
  <c r="X1419" i="5" s="1"/>
  <c r="V1420" i="5"/>
  <c r="E1420" i="5"/>
  <c r="V1421" i="5"/>
  <c r="E1421" i="5"/>
  <c r="V1422" i="5"/>
  <c r="E1422" i="5"/>
  <c r="V1423" i="5"/>
  <c r="E1423" i="5"/>
  <c r="X1423" i="5" s="1"/>
  <c r="V1424" i="5"/>
  <c r="E1424" i="5"/>
  <c r="X1424" i="5" s="1"/>
  <c r="V1425" i="5"/>
  <c r="E1425" i="5"/>
  <c r="V1426" i="5"/>
  <c r="E1426" i="5"/>
  <c r="V1427" i="5"/>
  <c r="E1427" i="5"/>
  <c r="V1428" i="5"/>
  <c r="E1428" i="5"/>
  <c r="V1429" i="5"/>
  <c r="E1429" i="5"/>
  <c r="V1430" i="5"/>
  <c r="E1430" i="5"/>
  <c r="V1431" i="5"/>
  <c r="E1431" i="5"/>
  <c r="X1431" i="5" s="1"/>
  <c r="V1432" i="5"/>
  <c r="E1432" i="5"/>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V1457" i="5"/>
  <c r="E1457" i="5"/>
  <c r="V1458" i="5"/>
  <c r="E1458" i="5"/>
  <c r="V1459" i="5"/>
  <c r="E1459" i="5"/>
  <c r="X1459" i="5" s="1"/>
  <c r="V1460" i="5"/>
  <c r="E1460" i="5"/>
  <c r="V1461" i="5"/>
  <c r="E1461" i="5"/>
  <c r="V1462" i="5"/>
  <c r="E1462" i="5"/>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V1471" i="5"/>
  <c r="E1471" i="5"/>
  <c r="V1472" i="5"/>
  <c r="E1472" i="5"/>
  <c r="V1473" i="5"/>
  <c r="E1473" i="5"/>
  <c r="V1474" i="5"/>
  <c r="E1474" i="5"/>
  <c r="V1475" i="5"/>
  <c r="E1475" i="5"/>
  <c r="X1475" i="5" s="1"/>
  <c r="V1476" i="5"/>
  <c r="E1476" i="5"/>
  <c r="X1476" i="5" s="1"/>
  <c r="V1477" i="5"/>
  <c r="E1477" i="5"/>
  <c r="V1478" i="5"/>
  <c r="E1478" i="5"/>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V1491" i="5"/>
  <c r="E1491" i="5"/>
  <c r="V1492" i="5"/>
  <c r="E1492" i="5"/>
  <c r="X1492" i="5" s="1"/>
  <c r="V1493" i="5"/>
  <c r="E1493" i="5"/>
  <c r="V1494" i="5"/>
  <c r="E1494" i="5"/>
  <c r="V1495" i="5"/>
  <c r="E1495" i="5"/>
  <c r="X1495" i="5" s="1"/>
  <c r="V1496" i="5"/>
  <c r="E1496" i="5"/>
  <c r="V1497" i="5"/>
  <c r="E1497" i="5"/>
  <c r="X1497" i="5" s="1"/>
  <c r="V1498" i="5"/>
  <c r="E1498" i="5"/>
  <c r="V1499" i="5"/>
  <c r="E1499" i="5"/>
  <c r="X1499" i="5" s="1"/>
  <c r="V1500" i="5"/>
  <c r="E1500" i="5"/>
  <c r="V1501" i="5"/>
  <c r="E1501" i="5"/>
  <c r="V1502" i="5"/>
  <c r="E1502" i="5"/>
  <c r="V1503" i="5"/>
  <c r="E1503" i="5"/>
  <c r="X1503" i="5" s="1"/>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V1514" i="5"/>
  <c r="E1514" i="5"/>
  <c r="V1515" i="5"/>
  <c r="E1515" i="5"/>
  <c r="X1515" i="5" s="1"/>
  <c r="V1516" i="5"/>
  <c r="E1516" i="5"/>
  <c r="V1517" i="5"/>
  <c r="E1517" i="5"/>
  <c r="V1518" i="5"/>
  <c r="E1518" i="5"/>
  <c r="V1519" i="5"/>
  <c r="E1519" i="5"/>
  <c r="X1519" i="5" s="1"/>
  <c r="V1520" i="5"/>
  <c r="E1520" i="5"/>
  <c r="X1520" i="5" s="1"/>
  <c r="V1521" i="5"/>
  <c r="E1521" i="5"/>
  <c r="V1522" i="5"/>
  <c r="E1522" i="5"/>
  <c r="V1523" i="5"/>
  <c r="E1523" i="5"/>
  <c r="V1524" i="5"/>
  <c r="E1524" i="5"/>
  <c r="V1525" i="5"/>
  <c r="E1525" i="5"/>
  <c r="X1525" i="5" s="1"/>
  <c r="V1526" i="5"/>
  <c r="E1526" i="5"/>
  <c r="V1527" i="5"/>
  <c r="E1527" i="5"/>
  <c r="V1528" i="5"/>
  <c r="E1528" i="5"/>
  <c r="V1529" i="5"/>
  <c r="E1529" i="5"/>
  <c r="V1530" i="5"/>
  <c r="E1530" i="5"/>
  <c r="V1531" i="5"/>
  <c r="E1531" i="5"/>
  <c r="V1532" i="5"/>
  <c r="E1532" i="5"/>
  <c r="X1532" i="5" s="1"/>
  <c r="V1533" i="5"/>
  <c r="E1533" i="5"/>
  <c r="V1534" i="5"/>
  <c r="E1534" i="5"/>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V1543" i="5"/>
  <c r="E1543" i="5"/>
  <c r="X1543" i="5" s="1"/>
  <c r="V1544" i="5"/>
  <c r="E1544" i="5"/>
  <c r="V1545" i="5"/>
  <c r="E1545" i="5"/>
  <c r="X1545" i="5" s="1"/>
  <c r="V1546" i="5"/>
  <c r="E1546" i="5"/>
  <c r="X1546" i="5" s="1"/>
  <c r="V1547" i="5"/>
  <c r="E1547" i="5"/>
  <c r="V1548" i="5"/>
  <c r="E1548" i="5"/>
  <c r="V1549" i="5"/>
  <c r="E1549" i="5"/>
  <c r="V1550" i="5"/>
  <c r="E1550" i="5"/>
  <c r="V1551" i="5"/>
  <c r="E1551" i="5"/>
  <c r="X1551" i="5" s="1"/>
  <c r="V1552" i="5"/>
  <c r="E1552" i="5"/>
  <c r="X1552" i="5" s="1"/>
  <c r="V1553" i="5"/>
  <c r="E1553" i="5"/>
  <c r="V1554" i="5"/>
  <c r="E1554" i="5"/>
  <c r="V1555" i="5"/>
  <c r="E1555" i="5"/>
  <c r="V1556" i="5"/>
  <c r="E1556" i="5"/>
  <c r="V1557" i="5"/>
  <c r="E1557" i="5"/>
  <c r="X1557" i="5" s="1"/>
  <c r="V1558" i="5"/>
  <c r="E1558" i="5"/>
  <c r="V1559" i="5"/>
  <c r="E1559" i="5"/>
  <c r="V1560" i="5"/>
  <c r="E1560" i="5"/>
  <c r="V1561" i="5"/>
  <c r="E1561" i="5"/>
  <c r="V1562" i="5"/>
  <c r="E1562" i="5"/>
  <c r="V1563" i="5"/>
  <c r="E1563" i="5"/>
  <c r="V1564" i="5"/>
  <c r="E1564" i="5"/>
  <c r="V1565" i="5"/>
  <c r="E1565" i="5"/>
  <c r="V1566" i="5"/>
  <c r="E1566" i="5"/>
  <c r="V1567" i="5"/>
  <c r="E1567" i="5"/>
  <c r="V1568" i="5"/>
  <c r="E1568" i="5"/>
  <c r="X1568" i="5" s="1"/>
  <c r="V1569" i="5"/>
  <c r="E1569" i="5"/>
  <c r="V1570" i="5"/>
  <c r="E1570" i="5"/>
  <c r="V1571" i="5"/>
  <c r="E1571" i="5"/>
  <c r="V1572" i="5"/>
  <c r="E1572" i="5"/>
  <c r="V1573" i="5"/>
  <c r="E1573" i="5"/>
  <c r="X1573" i="5" s="1"/>
  <c r="V1574" i="5"/>
  <c r="E1574" i="5"/>
  <c r="V1575" i="5"/>
  <c r="E1575" i="5"/>
  <c r="V1576" i="5"/>
  <c r="E1576" i="5"/>
  <c r="X1576" i="5" s="1"/>
  <c r="V1577" i="5"/>
  <c r="E1577" i="5"/>
  <c r="V1578" i="5"/>
  <c r="E1578" i="5"/>
  <c r="V1579" i="5"/>
  <c r="E1579" i="5"/>
  <c r="V1580" i="5"/>
  <c r="E1580" i="5"/>
  <c r="V1581" i="5"/>
  <c r="E1581" i="5"/>
  <c r="X1581" i="5" s="1"/>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X1601" i="5" s="1"/>
  <c r="V1602" i="5"/>
  <c r="E1602" i="5"/>
  <c r="V1603" i="5"/>
  <c r="E1603" i="5"/>
  <c r="V1604" i="5"/>
  <c r="E1604" i="5"/>
  <c r="V1605" i="5"/>
  <c r="E1605" i="5"/>
  <c r="V1606" i="5"/>
  <c r="E1606" i="5"/>
  <c r="V1607" i="5"/>
  <c r="E1607" i="5"/>
  <c r="V1608" i="5"/>
  <c r="E1608" i="5"/>
  <c r="V1609" i="5"/>
  <c r="E1609" i="5"/>
  <c r="V1610" i="5"/>
  <c r="E1610" i="5"/>
  <c r="V1611" i="5"/>
  <c r="E1611" i="5"/>
  <c r="V1612" i="5"/>
  <c r="E1612" i="5"/>
  <c r="X1612" i="5" s="1"/>
  <c r="V1613" i="5"/>
  <c r="E1613" i="5"/>
  <c r="X1613" i="5" s="1"/>
  <c r="V1614" i="5"/>
  <c r="E1614" i="5"/>
  <c r="V1615" i="5"/>
  <c r="E1615" i="5"/>
  <c r="V1616" i="5"/>
  <c r="E1616" i="5"/>
  <c r="V1617" i="5"/>
  <c r="E1617" i="5"/>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V1645" i="5"/>
  <c r="E1645" i="5"/>
  <c r="V1646" i="5"/>
  <c r="E1646" i="5"/>
  <c r="V1647" i="5"/>
  <c r="E1647" i="5"/>
  <c r="V1648" i="5"/>
  <c r="E1648" i="5"/>
  <c r="X1648" i="5" s="1"/>
  <c r="V1649" i="5"/>
  <c r="E1649" i="5"/>
  <c r="X1649" i="5" s="1"/>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X1688" i="5" s="1"/>
  <c r="V1689" i="5"/>
  <c r="E1689" i="5"/>
  <c r="X1689" i="5" s="1"/>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X1724" i="5" s="1"/>
  <c r="V1725" i="5"/>
  <c r="E1725" i="5"/>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X1740" i="5" s="1"/>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X1751" i="5" s="1"/>
  <c r="V1752" i="5"/>
  <c r="E1752" i="5"/>
  <c r="V1753" i="5"/>
  <c r="E1753" i="5"/>
  <c r="X1753" i="5" s="1"/>
  <c r="V1754" i="5"/>
  <c r="E1754" i="5"/>
  <c r="V1755" i="5"/>
  <c r="E1755" i="5"/>
  <c r="V1756" i="5"/>
  <c r="E1756" i="5"/>
  <c r="X1756" i="5" s="1"/>
  <c r="V1757" i="5"/>
  <c r="E1757" i="5"/>
  <c r="V1758" i="5"/>
  <c r="E1758" i="5"/>
  <c r="V1759" i="5"/>
  <c r="E1759" i="5"/>
  <c r="V1760" i="5"/>
  <c r="E1760" i="5"/>
  <c r="X1760" i="5" s="1"/>
  <c r="V1761" i="5"/>
  <c r="E1761" i="5"/>
  <c r="V1762" i="5"/>
  <c r="E1762" i="5"/>
  <c r="V1763" i="5"/>
  <c r="E1763" i="5"/>
  <c r="V1764" i="5"/>
  <c r="E1764" i="5"/>
  <c r="X1764" i="5" s="1"/>
  <c r="V1765" i="5"/>
  <c r="E1765" i="5"/>
  <c r="V1766" i="5"/>
  <c r="E1766" i="5"/>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X1812" i="5" s="1"/>
  <c r="V1813" i="5"/>
  <c r="E1813" i="5"/>
  <c r="X1813" i="5" s="1"/>
  <c r="V1814" i="5"/>
  <c r="E1814" i="5"/>
  <c r="V1815" i="5"/>
  <c r="E1815" i="5"/>
  <c r="V1816" i="5"/>
  <c r="E1816" i="5"/>
  <c r="X1816" i="5" s="1"/>
  <c r="V1817" i="5"/>
  <c r="E1817" i="5"/>
  <c r="V1818" i="5"/>
  <c r="E1818" i="5"/>
  <c r="V1819" i="5"/>
  <c r="E1819" i="5"/>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V1831" i="5"/>
  <c r="E1831" i="5"/>
  <c r="V1832" i="5"/>
  <c r="E1832" i="5"/>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V1853" i="5"/>
  <c r="E1853" i="5"/>
  <c r="V1854" i="5"/>
  <c r="E1854" i="5"/>
  <c r="V1855" i="5"/>
  <c r="E1855" i="5"/>
  <c r="V1856" i="5"/>
  <c r="E1856" i="5"/>
  <c r="X1856" i="5" s="1"/>
  <c r="V1857" i="5"/>
  <c r="E1857" i="5"/>
  <c r="V1858" i="5"/>
  <c r="E1858" i="5"/>
  <c r="V1859" i="5"/>
  <c r="E1859" i="5"/>
  <c r="V1860" i="5"/>
  <c r="E1860" i="5"/>
  <c r="V1861" i="5"/>
  <c r="E1861" i="5"/>
  <c r="V1862" i="5"/>
  <c r="E1862" i="5"/>
  <c r="V1863" i="5"/>
  <c r="E1863" i="5"/>
  <c r="X1863" i="5" s="1"/>
  <c r="V1864" i="5"/>
  <c r="E1864" i="5"/>
  <c r="X1864" i="5" s="1"/>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V1882" i="5"/>
  <c r="E1882" i="5"/>
  <c r="V1883" i="5"/>
  <c r="E1883" i="5"/>
  <c r="V1884" i="5"/>
  <c r="E1884" i="5"/>
  <c r="V1885" i="5"/>
  <c r="E1885" i="5"/>
  <c r="X1885" i="5" s="1"/>
  <c r="V1886" i="5"/>
  <c r="E1886" i="5"/>
  <c r="V1887" i="5"/>
  <c r="E1887" i="5"/>
  <c r="X1887" i="5" s="1"/>
  <c r="V1888" i="5"/>
  <c r="E1888" i="5"/>
  <c r="V1889" i="5"/>
  <c r="E1889" i="5"/>
  <c r="V1890" i="5"/>
  <c r="E1890" i="5"/>
  <c r="V1891" i="5"/>
  <c r="E1891" i="5"/>
  <c r="X1891" i="5" s="1"/>
  <c r="V1892" i="5"/>
  <c r="E1892" i="5"/>
  <c r="X1892" i="5" s="1"/>
  <c r="V1893" i="5"/>
  <c r="E1893" i="5"/>
  <c r="X1893" i="5" s="1"/>
  <c r="V1894" i="5"/>
  <c r="E1894" i="5"/>
  <c r="V1895" i="5"/>
  <c r="E1895" i="5"/>
  <c r="X1895" i="5" s="1"/>
  <c r="V1896" i="5"/>
  <c r="E1896" i="5"/>
  <c r="V1897" i="5"/>
  <c r="E1897" i="5"/>
  <c r="V1898" i="5"/>
  <c r="E1898" i="5"/>
  <c r="V1899" i="5"/>
  <c r="E1899" i="5"/>
  <c r="X1899" i="5" s="1"/>
  <c r="V1900" i="5"/>
  <c r="E1900" i="5"/>
  <c r="V1901" i="5"/>
  <c r="E1901" i="5"/>
  <c r="X1901" i="5" s="1"/>
  <c r="V1902" i="5"/>
  <c r="E1902" i="5"/>
  <c r="V1903" i="5"/>
  <c r="E1903" i="5"/>
  <c r="X1903" i="5" s="1"/>
  <c r="V1904" i="5"/>
  <c r="E1904" i="5"/>
  <c r="V1905" i="5"/>
  <c r="E1905" i="5"/>
  <c r="V1906" i="5"/>
  <c r="E1906" i="5"/>
  <c r="V1907" i="5"/>
  <c r="E1907" i="5"/>
  <c r="X1907" i="5" s="1"/>
  <c r="V1908" i="5"/>
  <c r="E1908" i="5"/>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X1924" i="5" s="1"/>
  <c r="V1925" i="5"/>
  <c r="E1925" i="5"/>
  <c r="X1925" i="5" s="1"/>
  <c r="V1926" i="5"/>
  <c r="E1926" i="5"/>
  <c r="V1927" i="5"/>
  <c r="E1927" i="5"/>
  <c r="X1927" i="5" s="1"/>
  <c r="V1928" i="5"/>
  <c r="E1928" i="5"/>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V1942" i="5"/>
  <c r="E1942" i="5"/>
  <c r="V1943" i="5"/>
  <c r="E1943" i="5"/>
  <c r="X1943" i="5" s="1"/>
  <c r="V1944" i="5"/>
  <c r="E1944" i="5"/>
  <c r="X1944" i="5" s="1"/>
  <c r="V1945" i="5"/>
  <c r="E1945" i="5"/>
  <c r="V1946" i="5"/>
  <c r="E1946" i="5"/>
  <c r="V1947" i="5"/>
  <c r="E1947" i="5"/>
  <c r="V1948" i="5"/>
  <c r="E1948" i="5"/>
  <c r="X1948" i="5" s="1"/>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V1968" i="5"/>
  <c r="E1968" i="5"/>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V2028" i="5"/>
  <c r="E2028" i="5"/>
  <c r="V2029" i="5"/>
  <c r="E2029" i="5"/>
  <c r="X2029" i="5" s="1"/>
  <c r="V2030" i="5"/>
  <c r="E2030" i="5"/>
  <c r="V2031" i="5"/>
  <c r="E2031" i="5"/>
  <c r="X2031" i="5" s="1"/>
  <c r="V2032" i="5"/>
  <c r="E2032" i="5"/>
  <c r="X2032" i="5" s="1"/>
  <c r="V2033" i="5"/>
  <c r="E2033" i="5"/>
  <c r="X2033" i="5" s="1"/>
  <c r="V2034" i="5"/>
  <c r="E2034" i="5"/>
  <c r="V2035" i="5"/>
  <c r="E2035" i="5"/>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X2044" i="5" s="1"/>
  <c r="V2045" i="5"/>
  <c r="E2045" i="5"/>
  <c r="X2045" i="5" s="1"/>
  <c r="V2046" i="5"/>
  <c r="E2046" i="5"/>
  <c r="V2047" i="5"/>
  <c r="E2047" i="5"/>
  <c r="V2048" i="5"/>
  <c r="E2048" i="5"/>
  <c r="X2048" i="5" s="1"/>
  <c r="V2049" i="5"/>
  <c r="E2049" i="5"/>
  <c r="V2050" i="5"/>
  <c r="E2050" i="5"/>
  <c r="V2051" i="5"/>
  <c r="E2051" i="5"/>
  <c r="X2051" i="5" s="1"/>
  <c r="V2052" i="5"/>
  <c r="E2052" i="5"/>
  <c r="V2053" i="5"/>
  <c r="E2053" i="5"/>
  <c r="X2053" i="5" s="1"/>
  <c r="V2054" i="5"/>
  <c r="E2054" i="5"/>
  <c r="V2055" i="5"/>
  <c r="E2055" i="5"/>
  <c r="V2056" i="5"/>
  <c r="E2056" i="5"/>
  <c r="X2056" i="5" s="1"/>
  <c r="V2057" i="5"/>
  <c r="E2057" i="5"/>
  <c r="V2058" i="5"/>
  <c r="E2058" i="5"/>
  <c r="V2059" i="5"/>
  <c r="E2059" i="5"/>
  <c r="X2059" i="5" s="1"/>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X2076" i="5" s="1"/>
  <c r="V2077" i="5"/>
  <c r="E2077" i="5"/>
  <c r="V2078" i="5"/>
  <c r="E2078" i="5"/>
  <c r="V2079" i="5"/>
  <c r="E2079" i="5"/>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V2089" i="5"/>
  <c r="E2089" i="5"/>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V2121" i="5"/>
  <c r="E2121" i="5"/>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V2134" i="5"/>
  <c r="E2134" i="5"/>
  <c r="V2135" i="5"/>
  <c r="E2135" i="5"/>
  <c r="V2136" i="5"/>
  <c r="E2136" i="5"/>
  <c r="X2136" i="5" s="1"/>
  <c r="V2137" i="5"/>
  <c r="E2137" i="5"/>
  <c r="X2137" i="5" s="1"/>
  <c r="V2138" i="5"/>
  <c r="E2138" i="5"/>
  <c r="V2139" i="5"/>
  <c r="E2139" i="5"/>
  <c r="V2140" i="5"/>
  <c r="E2140" i="5"/>
  <c r="V2141" i="5"/>
  <c r="E2141" i="5"/>
  <c r="X2141" i="5" s="1"/>
  <c r="V2142" i="5"/>
  <c r="E2142" i="5"/>
  <c r="V2143" i="5"/>
  <c r="E2143" i="5"/>
  <c r="V2144" i="5"/>
  <c r="E2144" i="5"/>
  <c r="X2144" i="5" s="1"/>
  <c r="V2145" i="5"/>
  <c r="E2145" i="5"/>
  <c r="V2146" i="5"/>
  <c r="E2146" i="5"/>
  <c r="V2147" i="5"/>
  <c r="E2147" i="5"/>
  <c r="V2148" i="5"/>
  <c r="E2148" i="5"/>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V2158" i="5"/>
  <c r="E2158" i="5"/>
  <c r="V2159" i="5"/>
  <c r="E2159" i="5"/>
  <c r="V2160" i="5"/>
  <c r="E2160" i="5"/>
  <c r="X2160" i="5" s="1"/>
  <c r="V2161" i="5"/>
  <c r="E2161" i="5"/>
  <c r="X2161" i="5" s="1"/>
  <c r="V2162" i="5"/>
  <c r="E2162" i="5"/>
  <c r="V2163" i="5"/>
  <c r="E2163" i="5"/>
  <c r="V2164" i="5"/>
  <c r="E2164" i="5"/>
  <c r="V2165" i="5"/>
  <c r="E2165" i="5"/>
  <c r="V2166" i="5"/>
  <c r="E2166" i="5"/>
  <c r="V2167" i="5"/>
  <c r="E2167" i="5"/>
  <c r="V2168" i="5"/>
  <c r="E2168" i="5"/>
  <c r="X2168" i="5" s="1"/>
  <c r="V2169" i="5"/>
  <c r="E2169" i="5"/>
  <c r="X2169" i="5" s="1"/>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X2180" i="5" s="1"/>
  <c r="V2181" i="5"/>
  <c r="E2181" i="5"/>
  <c r="V2182" i="5"/>
  <c r="E2182" i="5"/>
  <c r="V2183" i="5"/>
  <c r="E2183" i="5"/>
  <c r="V2184" i="5"/>
  <c r="E2184" i="5"/>
  <c r="V2185" i="5"/>
  <c r="E2185" i="5"/>
  <c r="X2185" i="5" s="1"/>
  <c r="V2186" i="5"/>
  <c r="E2186" i="5"/>
  <c r="V2187" i="5"/>
  <c r="E2187" i="5"/>
  <c r="V2188" i="5"/>
  <c r="E2188" i="5"/>
  <c r="X2188" i="5" s="1"/>
  <c r="V2189" i="5"/>
  <c r="E2189" i="5"/>
  <c r="V2190" i="5"/>
  <c r="E2190" i="5"/>
  <c r="V2191" i="5"/>
  <c r="E2191" i="5"/>
  <c r="X2191" i="5" s="1"/>
  <c r="V2192" i="5"/>
  <c r="E2192" i="5"/>
  <c r="V2193" i="5"/>
  <c r="E2193" i="5"/>
  <c r="V2194" i="5"/>
  <c r="E2194" i="5"/>
  <c r="V2195" i="5"/>
  <c r="E2195" i="5"/>
  <c r="X2195" i="5" s="1"/>
  <c r="V2196" i="5"/>
  <c r="E2196" i="5"/>
  <c r="X2196" i="5" s="1"/>
  <c r="V2197" i="5"/>
  <c r="E2197" i="5"/>
  <c r="V2198" i="5"/>
  <c r="E2198" i="5"/>
  <c r="V2199" i="5"/>
  <c r="E2199" i="5"/>
  <c r="X2199" i="5" s="1"/>
  <c r="V2200" i="5"/>
  <c r="E2200" i="5"/>
  <c r="V2201" i="5"/>
  <c r="E2201" i="5"/>
  <c r="X2201" i="5" s="1"/>
  <c r="V2202" i="5"/>
  <c r="E2202" i="5"/>
  <c r="V2203" i="5"/>
  <c r="E2203" i="5"/>
  <c r="X2203" i="5" s="1"/>
  <c r="V2204" i="5"/>
  <c r="E2204" i="5"/>
  <c r="X2204" i="5" s="1"/>
  <c r="V2205" i="5"/>
  <c r="E2205" i="5"/>
  <c r="V2206" i="5"/>
  <c r="E2206" i="5"/>
  <c r="V2207" i="5"/>
  <c r="E2207" i="5"/>
  <c r="X2207" i="5" s="1"/>
  <c r="V2208" i="5"/>
  <c r="E2208" i="5"/>
  <c r="V2209" i="5"/>
  <c r="E2209" i="5"/>
  <c r="X2209" i="5" s="1"/>
  <c r="V2210" i="5"/>
  <c r="E2210" i="5"/>
  <c r="V2211" i="5"/>
  <c r="E2211" i="5"/>
  <c r="V2212" i="5"/>
  <c r="E2212" i="5"/>
  <c r="X2212" i="5" s="1"/>
  <c r="V2213" i="5"/>
  <c r="E2213" i="5"/>
  <c r="V2214" i="5"/>
  <c r="E2214" i="5"/>
  <c r="V2215" i="5"/>
  <c r="E2215" i="5"/>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V2233" i="5"/>
  <c r="E2233" i="5"/>
  <c r="V2234" i="5"/>
  <c r="E2234" i="5"/>
  <c r="V2235" i="5"/>
  <c r="E2235" i="5"/>
  <c r="V2236" i="5"/>
  <c r="E2236" i="5"/>
  <c r="X2236" i="5" s="1"/>
  <c r="V2237" i="5"/>
  <c r="E2237" i="5"/>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X2272" i="5" s="1"/>
  <c r="V2273" i="5"/>
  <c r="E2273" i="5"/>
  <c r="X2273" i="5" s="1"/>
  <c r="V2274" i="5"/>
  <c r="E2274" i="5"/>
  <c r="V2275" i="5"/>
  <c r="E2275" i="5"/>
  <c r="V2276" i="5"/>
  <c r="E2276" i="5"/>
  <c r="V2277" i="5"/>
  <c r="E2277" i="5"/>
  <c r="X2277" i="5" s="1"/>
  <c r="V2278" i="5"/>
  <c r="E2278" i="5"/>
  <c r="V2279" i="5"/>
  <c r="E2279" i="5"/>
  <c r="V2280" i="5"/>
  <c r="E2280" i="5"/>
  <c r="X2280" i="5" s="1"/>
  <c r="V2281" i="5"/>
  <c r="E2281" i="5"/>
  <c r="V2282" i="5"/>
  <c r="E2282" i="5"/>
  <c r="X2282" i="5" s="1"/>
  <c r="V2283" i="5"/>
  <c r="E2283" i="5"/>
  <c r="V2284" i="5"/>
  <c r="E2284" i="5"/>
  <c r="V2285" i="5"/>
  <c r="E2285" i="5"/>
  <c r="V2286" i="5"/>
  <c r="E2286" i="5"/>
  <c r="V2287" i="5"/>
  <c r="E2287" i="5"/>
  <c r="V2288" i="5"/>
  <c r="E2288" i="5"/>
  <c r="X2288" i="5" s="1"/>
  <c r="V2289" i="5"/>
  <c r="E2289" i="5"/>
  <c r="X2289" i="5" s="1"/>
  <c r="V2290" i="5"/>
  <c r="E2290" i="5"/>
  <c r="V2291" i="5"/>
  <c r="E2291" i="5"/>
  <c r="X2291" i="5" s="1"/>
  <c r="V2292" i="5"/>
  <c r="E2292" i="5"/>
  <c r="V2293" i="5"/>
  <c r="E2293" i="5"/>
  <c r="V2294" i="5"/>
  <c r="E2294" i="5"/>
  <c r="V2295" i="5"/>
  <c r="E2295" i="5"/>
  <c r="X2295" i="5" s="1"/>
  <c r="V2296" i="5"/>
  <c r="E2296" i="5"/>
  <c r="V2297" i="5"/>
  <c r="E2297" i="5"/>
  <c r="X2297" i="5" s="1"/>
  <c r="V2298" i="5"/>
  <c r="E2298" i="5"/>
  <c r="V2299" i="5"/>
  <c r="E2299" i="5"/>
  <c r="X2299" i="5" s="1"/>
  <c r="V2300" i="5"/>
  <c r="E2300" i="5"/>
  <c r="X2300" i="5" s="1"/>
  <c r="V2301" i="5"/>
  <c r="E2301" i="5"/>
  <c r="V2302" i="5"/>
  <c r="E2302" i="5"/>
  <c r="V2303" i="5"/>
  <c r="E2303" i="5"/>
  <c r="V2304" i="5"/>
  <c r="E2304" i="5"/>
  <c r="V2305" i="5"/>
  <c r="E2305" i="5"/>
  <c r="X2305" i="5" s="1"/>
  <c r="V2306" i="5"/>
  <c r="E2306" i="5"/>
  <c r="V2307" i="5"/>
  <c r="E2307" i="5"/>
  <c r="V2308" i="5"/>
  <c r="E2308" i="5"/>
  <c r="X2308" i="5" s="1"/>
  <c r="V2309" i="5"/>
  <c r="E2309" i="5"/>
  <c r="X2309" i="5" s="1"/>
  <c r="V2310" i="5"/>
  <c r="E2310" i="5"/>
  <c r="V2311" i="5"/>
  <c r="E2311" i="5"/>
  <c r="X2311" i="5" s="1"/>
  <c r="V2312" i="5"/>
  <c r="E2312" i="5"/>
  <c r="X2312" i="5" s="1"/>
  <c r="V2313" i="5"/>
  <c r="E2313" i="5"/>
  <c r="V2314" i="5"/>
  <c r="E2314" i="5"/>
  <c r="V2315" i="5"/>
  <c r="E2315" i="5"/>
  <c r="V2316" i="5"/>
  <c r="E2316" i="5"/>
  <c r="X2316" i="5" s="1"/>
  <c r="V2317" i="5"/>
  <c r="E2317" i="5"/>
  <c r="V2318" i="5"/>
  <c r="E2318" i="5"/>
  <c r="V2319" i="5"/>
  <c r="E2319" i="5"/>
  <c r="V2320" i="5"/>
  <c r="E2320" i="5"/>
  <c r="X2320" i="5" s="1"/>
  <c r="V2321" i="5"/>
  <c r="E2321" i="5"/>
  <c r="V2322" i="5"/>
  <c r="E2322" i="5"/>
  <c r="V2323" i="5"/>
  <c r="E2323" i="5"/>
  <c r="V2324" i="5"/>
  <c r="E2324" i="5"/>
  <c r="X2324" i="5" s="1"/>
  <c r="V2325" i="5"/>
  <c r="E2325" i="5"/>
  <c r="V2326" i="5"/>
  <c r="E2326" i="5"/>
  <c r="V2327" i="5"/>
  <c r="E2327" i="5"/>
  <c r="V2328" i="5"/>
  <c r="E2328" i="5"/>
  <c r="V2329" i="5"/>
  <c r="E2329" i="5"/>
  <c r="X2329" i="5" s="1"/>
  <c r="V2330" i="5"/>
  <c r="E2330" i="5"/>
  <c r="V2331" i="5"/>
  <c r="E2331" i="5"/>
  <c r="V2332" i="5"/>
  <c r="E2332" i="5"/>
  <c r="X2332" i="5" s="1"/>
  <c r="V2333" i="5"/>
  <c r="E2333" i="5"/>
  <c r="X2333" i="5" s="1"/>
  <c r="V2334" i="5"/>
  <c r="E2334" i="5"/>
  <c r="V2335" i="5"/>
  <c r="E2335" i="5"/>
  <c r="V2336" i="5"/>
  <c r="E2336" i="5"/>
  <c r="V2337" i="5"/>
  <c r="E2337" i="5"/>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V2359" i="5"/>
  <c r="E2359" i="5"/>
  <c r="X2359" i="5" s="1"/>
  <c r="V2360" i="5"/>
  <c r="E2360" i="5"/>
  <c r="X2360" i="5" s="1"/>
  <c r="V2361" i="5"/>
  <c r="E2361" i="5"/>
  <c r="V2362" i="5"/>
  <c r="E2362" i="5"/>
  <c r="V2363" i="5"/>
  <c r="E2363" i="5"/>
  <c r="V2364" i="5"/>
  <c r="E2364" i="5"/>
  <c r="X2364" i="5" s="1"/>
  <c r="V2365" i="5"/>
  <c r="E2365" i="5"/>
  <c r="X2365" i="5" s="1"/>
  <c r="V2366" i="5"/>
  <c r="E2366" i="5"/>
  <c r="V2367" i="5"/>
  <c r="E2367" i="5"/>
  <c r="X2367" i="5" s="1"/>
  <c r="V2368" i="5"/>
  <c r="E2368" i="5"/>
  <c r="X2368" i="5" s="1"/>
  <c r="V2369" i="5"/>
  <c r="E2369" i="5"/>
  <c r="V2370" i="5"/>
  <c r="E2370" i="5"/>
  <c r="V2371" i="5"/>
  <c r="E2371" i="5"/>
  <c r="X2371" i="5" s="1"/>
  <c r="V2372" i="5"/>
  <c r="E2372" i="5"/>
  <c r="X2372" i="5" s="1"/>
  <c r="V2373" i="5"/>
  <c r="E2373" i="5"/>
  <c r="X2373" i="5" s="1"/>
  <c r="V2374" i="5"/>
  <c r="E2374" i="5"/>
  <c r="V2375" i="5"/>
  <c r="E2375" i="5"/>
  <c r="X2375" i="5" s="1"/>
  <c r="V2376" i="5"/>
  <c r="E2376" i="5"/>
  <c r="X2376" i="5" s="1"/>
  <c r="V2377" i="5"/>
  <c r="E2377" i="5"/>
  <c r="V2378" i="5"/>
  <c r="E2378" i="5"/>
  <c r="V2379" i="5"/>
  <c r="E2379" i="5"/>
  <c r="X2379" i="5" s="1"/>
  <c r="V2380" i="5"/>
  <c r="E2380" i="5"/>
  <c r="X2380" i="5" s="1"/>
  <c r="V2381" i="5"/>
  <c r="E2381" i="5"/>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V2393" i="5"/>
  <c r="E2393" i="5"/>
  <c r="X2393" i="5" s="1"/>
  <c r="V2394" i="5"/>
  <c r="E2394" i="5"/>
  <c r="V2395" i="5"/>
  <c r="E2395" i="5"/>
  <c r="X2395" i="5" s="1"/>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V2408" i="5"/>
  <c r="E2408" i="5"/>
  <c r="X2408" i="5" s="1"/>
  <c r="V2409" i="5"/>
  <c r="E2409" i="5"/>
  <c r="V2410" i="5"/>
  <c r="E2410" i="5"/>
  <c r="V2411" i="5"/>
  <c r="E2411" i="5"/>
  <c r="V2412" i="5"/>
  <c r="E2412" i="5"/>
  <c r="X2412" i="5" s="1"/>
  <c r="V2413" i="5"/>
  <c r="E2413" i="5"/>
  <c r="V2414" i="5"/>
  <c r="E2414" i="5"/>
  <c r="V2415" i="5"/>
  <c r="E2415" i="5"/>
  <c r="V2416" i="5"/>
  <c r="E2416" i="5"/>
  <c r="X2416" i="5" s="1"/>
  <c r="V2417" i="5"/>
  <c r="E2417" i="5"/>
  <c r="V2418" i="5"/>
  <c r="E2418" i="5"/>
  <c r="V2419" i="5"/>
  <c r="E2419" i="5"/>
  <c r="V2420" i="5"/>
  <c r="E2420" i="5"/>
  <c r="X2420" i="5" s="1"/>
  <c r="V2421" i="5"/>
  <c r="E2421" i="5"/>
  <c r="V2422" i="5"/>
  <c r="E2422" i="5"/>
  <c r="V2423" i="5"/>
  <c r="E2423" i="5"/>
  <c r="V2424" i="5"/>
  <c r="E2424" i="5"/>
  <c r="V2425" i="5"/>
  <c r="E2425" i="5"/>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X2436" i="5" s="1"/>
  <c r="V2437" i="5"/>
  <c r="E2437" i="5"/>
  <c r="V2438" i="5"/>
  <c r="E2438" i="5"/>
  <c r="V2439" i="5"/>
  <c r="E2439" i="5"/>
  <c r="V2440" i="5"/>
  <c r="E2440" i="5"/>
  <c r="X2440" i="5" s="1"/>
  <c r="V2441" i="5"/>
  <c r="E2441" i="5"/>
  <c r="X2441" i="5" s="1"/>
  <c r="V2442" i="5"/>
  <c r="E2442" i="5"/>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V2455" i="5"/>
  <c r="E2455" i="5"/>
  <c r="V2456" i="5"/>
  <c r="E2456" i="5"/>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V2466" i="5"/>
  <c r="E2466" i="5"/>
  <c r="V2467" i="5"/>
  <c r="E2467" i="5"/>
  <c r="V2468" i="5"/>
  <c r="E2468" i="5"/>
  <c r="X2468" i="5" s="1"/>
  <c r="V2469" i="5"/>
  <c r="E2469" i="5"/>
  <c r="X2469" i="5" s="1"/>
  <c r="V2470" i="5"/>
  <c r="E2470" i="5"/>
  <c r="V2471" i="5"/>
  <c r="E2471" i="5"/>
  <c r="V2472" i="5"/>
  <c r="E2472" i="5"/>
  <c r="X2472" i="5" s="1"/>
  <c r="V2473" i="5"/>
  <c r="E2473" i="5"/>
  <c r="V2474" i="5"/>
  <c r="E2474" i="5"/>
  <c r="V2475" i="5"/>
  <c r="E2475" i="5"/>
  <c r="X2475" i="5" s="1"/>
  <c r="V2476" i="5"/>
  <c r="E2476" i="5"/>
  <c r="V2477" i="5"/>
  <c r="E2477" i="5"/>
  <c r="X2477" i="5" s="1"/>
  <c r="V2478" i="5"/>
  <c r="E2478" i="5"/>
  <c r="V2479" i="5"/>
  <c r="E2479" i="5"/>
  <c r="V2480" i="5"/>
  <c r="E2480" i="5"/>
  <c r="X2480" i="5" s="1"/>
  <c r="V2481" i="5"/>
  <c r="E2481" i="5"/>
  <c r="V2482" i="5"/>
  <c r="E2482" i="5"/>
  <c r="V2483" i="5"/>
  <c r="E2483" i="5"/>
  <c r="X2483" i="5" s="1"/>
  <c r="V2484" i="5"/>
  <c r="E2484" i="5"/>
  <c r="X2484" i="5" s="1"/>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8" i="5"/>
  <c r="G11" i="5"/>
  <c r="G12" i="5"/>
  <c r="G13" i="5"/>
  <c r="G16"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H57" i="6" s="1"/>
  <c r="D57" i="6" s="1"/>
  <c r="B56" i="6"/>
  <c r="G56" i="6"/>
  <c r="B55" i="6"/>
  <c r="G55" i="6"/>
  <c r="B54" i="6"/>
  <c r="G54" i="6"/>
  <c r="B17" i="6"/>
  <c r="B16" i="6"/>
  <c r="B15" i="6"/>
  <c r="B14" i="6"/>
  <c r="G14" i="6"/>
  <c r="H14" i="6"/>
  <c r="H13" i="6"/>
  <c r="B12" i="6"/>
  <c r="G12" i="6"/>
  <c r="H12" i="6" s="1"/>
  <c r="D12" i="6" s="1"/>
  <c r="B11" i="6"/>
  <c r="G11" i="6" s="1"/>
  <c r="H11" i="6" s="1"/>
  <c r="D11" i="6" s="1"/>
  <c r="G10" i="6"/>
  <c r="H10" i="6"/>
  <c r="D10" i="6" s="1"/>
  <c r="G9" i="6"/>
  <c r="H9" i="6"/>
  <c r="B8" i="6"/>
  <c r="G8" i="6"/>
  <c r="H8" i="6" s="1"/>
  <c r="B7" i="6"/>
  <c r="G7" i="6" s="1"/>
  <c r="H7" i="6" s="1"/>
  <c r="D7" i="6" s="1"/>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R6" i="5"/>
  <c r="AB6" i="5"/>
  <c r="B90" i="4"/>
  <c r="H67" i="4"/>
  <c r="P47" i="4"/>
  <c r="P46" i="4"/>
  <c r="P45" i="4"/>
  <c r="P44" i="4"/>
  <c r="P43" i="4"/>
  <c r="Q43" i="4"/>
  <c r="P41" i="4"/>
  <c r="P40" i="4"/>
  <c r="P39" i="4"/>
  <c r="P38" i="4"/>
  <c r="P37" i="4"/>
  <c r="Q37" i="4" s="1"/>
  <c r="P35" i="4"/>
  <c r="P34" i="4"/>
  <c r="P33" i="4"/>
  <c r="P32" i="4"/>
  <c r="P31" i="4"/>
  <c r="Q31" i="4" s="1"/>
  <c r="P29" i="4"/>
  <c r="P28" i="4"/>
  <c r="P27" i="4"/>
  <c r="P26" i="4"/>
  <c r="B26" i="4"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X143" i="5"/>
  <c r="F177" i="5"/>
  <c r="X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H31" i="5"/>
  <c r="J31" i="5"/>
  <c r="X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X742" i="5"/>
  <c r="AB322" i="5"/>
  <c r="J23" i="5"/>
  <c r="AB32" i="5"/>
  <c r="J39" i="5"/>
  <c r="X53"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X1114"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X30" i="5"/>
  <c r="R31" i="5"/>
  <c r="H32" i="5"/>
  <c r="X36" i="5"/>
  <c r="X56" i="5"/>
  <c r="X80"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R887" i="5"/>
  <c r="I887" i="5"/>
  <c r="H887" i="5"/>
  <c r="F887" i="5"/>
  <c r="X896" i="5"/>
  <c r="R896" i="5"/>
  <c r="J896" i="5"/>
  <c r="I896" i="5"/>
  <c r="F896" i="5"/>
  <c r="I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X998" i="5"/>
  <c r="J1001" i="5"/>
  <c r="I1001" i="5"/>
  <c r="H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X1250" i="5"/>
  <c r="AB1250" i="5"/>
  <c r="R1257" i="5"/>
  <c r="R1261" i="5"/>
  <c r="R1265" i="5"/>
  <c r="X1269" i="5"/>
  <c r="R1269" i="5"/>
  <c r="R1273"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X1427" i="5"/>
  <c r="AB1427" i="5"/>
  <c r="X1430"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X1597"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H1790"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8" i="5"/>
  <c r="X2028"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D5" i="6" s="1"/>
  <c r="H6" i="6"/>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C20" i="6" s="1"/>
  <c r="I21" i="6"/>
  <c r="J29" i="6"/>
  <c r="J30" i="6"/>
  <c r="J31" i="6"/>
  <c r="J32" i="6"/>
  <c r="C32" i="6" s="1"/>
  <c r="J40" i="6"/>
  <c r="I41" i="6"/>
  <c r="I49" i="6"/>
  <c r="J57" i="6"/>
  <c r="I58" i="6"/>
  <c r="L67" i="6"/>
  <c r="A1" i="7"/>
  <c r="D4" i="8"/>
  <c r="C3" i="6"/>
  <c r="I4" i="6"/>
  <c r="I5" i="6"/>
  <c r="J21" i="6"/>
  <c r="C21" i="6" s="1"/>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483" i="5"/>
  <c r="X326" i="5"/>
  <c r="X310" i="5"/>
  <c r="X146" i="5"/>
  <c r="X488" i="5"/>
  <c r="X514" i="5"/>
  <c r="X498" i="5"/>
  <c r="X482" i="5"/>
  <c r="X558" i="5"/>
  <c r="X555" i="5"/>
  <c r="X535" i="5"/>
  <c r="X230" i="5"/>
  <c r="X21" i="5"/>
  <c r="X149" i="5"/>
  <c r="X530" i="5"/>
  <c r="X387" i="5"/>
  <c r="X122" i="5"/>
  <c r="X546" i="5"/>
  <c r="X559" i="5"/>
  <c r="S532" i="5"/>
  <c r="X33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76"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H30" i="6" s="1"/>
  <c r="D30" i="6" s="1"/>
  <c r="B41" i="6"/>
  <c r="G41" i="6"/>
  <c r="B31" i="6"/>
  <c r="G31" i="6"/>
  <c r="H31" i="6" s="1"/>
  <c r="D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H50" i="6" s="1"/>
  <c r="D50" i="6" s="1"/>
  <c r="B25" i="6"/>
  <c r="G25" i="6"/>
  <c r="H25" i="6" s="1"/>
  <c r="B35" i="6"/>
  <c r="G35" i="6"/>
  <c r="B39" i="6"/>
  <c r="G39" i="6" s="1"/>
  <c r="H39" i="6" s="1"/>
  <c r="D39" i="6" s="1"/>
  <c r="F24" i="6"/>
  <c r="B44" i="6"/>
  <c r="G44" i="6" s="1"/>
  <c r="H44" i="6" s="1"/>
  <c r="D44" i="6" s="1"/>
  <c r="G32" i="6"/>
  <c r="B49" i="6"/>
  <c r="G49" i="6" s="1"/>
  <c r="B34" i="6"/>
  <c r="G34" i="6" s="1"/>
  <c r="B29" i="6"/>
  <c r="G29" i="6"/>
  <c r="B24" i="6"/>
  <c r="G24" i="6"/>
  <c r="H24" i="6" s="1"/>
  <c r="D24" i="6" s="1"/>
  <c r="G19"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c r="H26" i="6" s="1"/>
  <c r="D26" i="6" s="1"/>
  <c r="G21" i="6"/>
  <c r="H21" i="6"/>
  <c r="B36" i="6"/>
  <c r="G36" i="6"/>
  <c r="G20" i="6"/>
  <c r="H20" i="6"/>
  <c r="B45" i="6"/>
  <c r="G45" i="6"/>
  <c r="H45" i="6" s="1"/>
  <c r="D45" i="6" s="1"/>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s="1"/>
  <c r="J2479" i="5"/>
  <c r="I2479" i="5"/>
  <c r="X2479" i="5"/>
  <c r="R2479" i="5"/>
  <c r="H2479" i="5"/>
  <c r="F2479" i="5"/>
  <c r="F45" i="6"/>
  <c r="F66" i="6"/>
  <c r="F50" i="6"/>
  <c r="F30"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54" i="6"/>
  <c r="F65" i="6"/>
  <c r="F49" i="6"/>
  <c r="H49" i="6" s="1"/>
  <c r="D49" i="6" s="1"/>
  <c r="F29" i="6"/>
  <c r="H29" i="6"/>
  <c r="D29" i="6" s="1"/>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5" i="6"/>
  <c r="D35" i="6"/>
  <c r="H40" i="6"/>
  <c r="D40" i="6"/>
  <c r="AB12" i="5"/>
  <c r="G67" i="6" s="1"/>
  <c r="H67" i="6" s="1"/>
  <c r="D67" i="6" s="1"/>
  <c r="AB9" i="5"/>
  <c r="AB10" i="5"/>
  <c r="AB14" i="5"/>
  <c r="AB17" i="5"/>
  <c r="AB16" i="5"/>
  <c r="AB8" i="5"/>
  <c r="AB13" i="5"/>
  <c r="AB15" i="5"/>
  <c r="AB11" i="5"/>
  <c r="AB7" i="5"/>
  <c r="H32" i="6"/>
  <c r="X100" i="5"/>
  <c r="D27" i="6"/>
  <c r="D20" i="6"/>
  <c r="C2" i="6"/>
  <c r="B2" i="6"/>
  <c r="F57" i="6"/>
  <c r="H54" i="6"/>
  <c r="D54" i="6" s="1"/>
  <c r="F62" i="6"/>
  <c r="H62" i="6" s="1"/>
  <c r="D62" i="6" s="1"/>
  <c r="F58" i="6"/>
  <c r="H58" i="6"/>
  <c r="D58" i="6" s="1"/>
  <c r="F60" i="6"/>
  <c r="F63" i="6"/>
  <c r="H63" i="6"/>
  <c r="D63" i="6" s="1"/>
  <c r="F59" i="6"/>
  <c r="H59" i="6" s="1"/>
  <c r="D59" i="6" s="1"/>
  <c r="F55" i="6"/>
  <c r="C37" i="6"/>
  <c r="D21" i="6"/>
  <c r="D22" i="6"/>
  <c r="H47" i="6"/>
  <c r="D4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R16" i="5"/>
  <c r="I16" i="5"/>
  <c r="H16" i="5"/>
  <c r="J16" i="5"/>
  <c r="F16" i="5"/>
  <c r="F10" i="5"/>
  <c r="R10" i="5"/>
  <c r="J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H14" i="5"/>
  <c r="F14" i="5"/>
  <c r="F56" i="6"/>
  <c r="H56" i="6"/>
  <c r="D56" i="6" s="1"/>
  <c r="H55" i="6"/>
  <c r="D55" i="6" s="1"/>
  <c r="X13" i="5"/>
  <c r="X12" i="5"/>
  <c r="X7" i="5"/>
  <c r="S13" i="5"/>
  <c r="S11" i="5"/>
  <c r="S7" i="5"/>
  <c r="S19" i="5"/>
  <c r="S12" i="5"/>
  <c r="G64" i="6" a="1"/>
  <c r="C35" i="6" l="1"/>
  <c r="G66" i="6"/>
  <c r="H66" i="6" s="1"/>
  <c r="D66" i="6" s="1"/>
  <c r="F5" i="5"/>
  <c r="H5" i="5"/>
  <c r="G5" i="5"/>
  <c r="J5" i="5"/>
  <c r="R5" i="5"/>
  <c r="I5" i="5"/>
  <c r="X16" i="5"/>
  <c r="X15" i="5"/>
  <c r="G68" i="6"/>
  <c r="H68" i="6" s="1"/>
  <c r="D68" i="6" s="1"/>
  <c r="G65" i="6"/>
  <c r="H65" i="6" s="1"/>
  <c r="D65" i="6" s="1"/>
  <c r="E9" i="5"/>
  <c r="E17" i="5"/>
  <c r="E8" i="5"/>
  <c r="G7" i="5"/>
  <c r="G15" i="5"/>
  <c r="X5" i="5"/>
  <c r="X18" i="5"/>
  <c r="J18" i="5"/>
  <c r="F18" i="5"/>
  <c r="I18" i="5"/>
  <c r="E6" i="5"/>
  <c r="I10" i="5"/>
  <c r="C22" i="6"/>
  <c r="R18" i="5"/>
  <c r="G18" i="5"/>
  <c r="G10" i="5"/>
  <c r="J6" i="5"/>
  <c r="C67" i="6"/>
  <c r="E14" i="5"/>
  <c r="E10" i="5"/>
  <c r="G69" i="6" a="1"/>
  <c r="G69" i="6" s="1"/>
  <c r="J14" i="5"/>
  <c r="R14" i="5"/>
  <c r="H60" i="6"/>
  <c r="D60" i="6" s="1"/>
  <c r="C41" i="6"/>
  <c r="C27" i="6"/>
  <c r="C52" i="6"/>
  <c r="C58" i="6"/>
  <c r="C50" i="6"/>
  <c r="C46" i="6"/>
  <c r="C45" i="6"/>
  <c r="C40" i="6"/>
  <c r="C36" i="6"/>
  <c r="C25" i="6"/>
  <c r="D25" i="6"/>
  <c r="C30" i="6"/>
  <c r="C31" i="6"/>
  <c r="C26" i="6"/>
  <c r="C17" i="6"/>
  <c r="C16" i="6"/>
  <c r="C42" i="6"/>
  <c r="C47" i="6"/>
  <c r="C15" i="6"/>
  <c r="C51" i="6"/>
  <c r="C9" i="6"/>
  <c r="K65" i="6"/>
  <c r="D19" i="6"/>
  <c r="A14" i="6"/>
  <c r="B32" i="4"/>
  <c r="A19" i="6" s="1"/>
  <c r="B67" i="4"/>
  <c r="A48" i="6" s="1"/>
  <c r="B37" i="4"/>
  <c r="A23" i="6" s="1"/>
  <c r="B83" i="4"/>
  <c r="A59" i="6" s="1"/>
  <c r="B79" i="4"/>
  <c r="A57" i="6" s="1"/>
  <c r="B61" i="4"/>
  <c r="A43" i="6" s="1"/>
  <c r="B89" i="4"/>
  <c r="A63" i="6" s="1"/>
  <c r="B31" i="4"/>
  <c r="A18" i="6" s="1"/>
  <c r="B87" i="4"/>
  <c r="A62" i="6" s="1"/>
  <c r="B75" i="4"/>
  <c r="A54" i="6" s="1"/>
  <c r="B49" i="4"/>
  <c r="A33" i="6" s="1"/>
  <c r="B55" i="4"/>
  <c r="A38" i="6" s="1"/>
  <c r="B81" i="4"/>
  <c r="A58" i="6" s="1"/>
  <c r="B85" i="4"/>
  <c r="A60" i="6" s="1"/>
  <c r="B43" i="4"/>
  <c r="A28" i="6" s="1"/>
  <c r="B77" i="4"/>
  <c r="A55" i="6" s="1"/>
  <c r="H34" i="6"/>
  <c r="D34" i="6" s="1"/>
  <c r="C34" i="6"/>
  <c r="C49" i="6"/>
  <c r="C59" i="6"/>
  <c r="C54" i="6"/>
  <c r="C24" i="6"/>
  <c r="C5" i="6"/>
  <c r="C19" i="6"/>
  <c r="C63" i="6"/>
  <c r="C62" i="6"/>
  <c r="C60" i="6"/>
  <c r="C39" i="6"/>
  <c r="C14" i="6"/>
  <c r="C56" i="6"/>
  <c r="C29" i="6"/>
  <c r="C44" i="6"/>
  <c r="C57" i="6"/>
  <c r="C55" i="6"/>
  <c r="C12" i="6"/>
  <c r="D8" i="6"/>
  <c r="C8" i="6"/>
  <c r="C11" i="6"/>
  <c r="C7" i="6"/>
  <c r="C10" i="6"/>
  <c r="C4" i="6"/>
  <c r="B65" i="4"/>
  <c r="A47" i="6" s="1"/>
  <c r="B34" i="4"/>
  <c r="A21" i="6" s="1"/>
  <c r="A27" i="6"/>
  <c r="B59" i="4"/>
  <c r="A42" i="6" s="1"/>
  <c r="B71" i="4"/>
  <c r="A52" i="6" s="1"/>
  <c r="B63" i="4"/>
  <c r="A45" i="6" s="1"/>
  <c r="B69" i="4"/>
  <c r="A50" i="6" s="1"/>
  <c r="B51" i="4"/>
  <c r="A35" i="6" s="1"/>
  <c r="B57" i="4"/>
  <c r="A40" i="6" s="1"/>
  <c r="A17" i="6"/>
  <c r="G67" i="4"/>
  <c r="G31" i="4"/>
  <c r="G43" i="4"/>
  <c r="G49" i="4"/>
  <c r="G37" i="4"/>
  <c r="D61" i="4"/>
  <c r="D43" i="4"/>
  <c r="D74" i="4"/>
  <c r="D55" i="4"/>
  <c r="D31" i="4"/>
  <c r="D67" i="4"/>
  <c r="D49" i="4"/>
  <c r="B62" i="4"/>
  <c r="A44" i="6" s="1"/>
  <c r="G55" i="4"/>
  <c r="B52" i="4"/>
  <c r="A36" i="6" s="1"/>
  <c r="B68" i="4"/>
  <c r="A49" i="6" s="1"/>
  <c r="B56" i="4"/>
  <c r="A39" i="6" s="1"/>
  <c r="A24" i="6"/>
  <c r="G64" i="6"/>
  <c r="B33" i="4"/>
  <c r="A20" i="6" s="1"/>
  <c r="B58" i="4"/>
  <c r="A41" i="6" s="1"/>
  <c r="G74" i="4"/>
  <c r="F69" i="6"/>
  <c r="B70" i="4"/>
  <c r="A51" i="6" s="1"/>
  <c r="A26" i="6"/>
  <c r="S5" i="5"/>
  <c r="S16" i="5"/>
  <c r="T11" i="5"/>
  <c r="S15" i="5"/>
  <c r="T7" i="5"/>
  <c r="T12" i="5"/>
  <c r="T19" i="5"/>
  <c r="T13" i="5"/>
  <c r="S18" i="5"/>
  <c r="C66" i="6" l="1"/>
  <c r="X17" i="5"/>
  <c r="X9" i="5"/>
  <c r="C68" i="6"/>
  <c r="C65" i="6"/>
  <c r="X8" i="5"/>
  <c r="X10" i="5"/>
  <c r="X14" i="5"/>
  <c r="X6" i="5"/>
  <c r="C69" i="6"/>
  <c r="H69" i="6"/>
  <c r="H64" i="6"/>
  <c r="B64" i="6"/>
  <c r="T15" i="5"/>
  <c r="T16" i="5"/>
  <c r="T5" i="5"/>
  <c r="S17" i="5"/>
  <c r="S6" i="5"/>
  <c r="S8" i="5"/>
  <c r="S10" i="5"/>
  <c r="S9" i="5"/>
  <c r="T18" i="5"/>
  <c r="S14" i="5"/>
  <c r="D64" i="6" l="1"/>
  <c r="C64" i="6"/>
  <c r="H70" i="6"/>
  <c r="D2" i="6" s="1"/>
  <c r="T14" i="5"/>
  <c r="T10" i="5"/>
  <c r="T8" i="5"/>
  <c r="T6" i="5"/>
  <c r="T17"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<sst xmlns="http://schemas.openxmlformats.org/spreadsheetml/2006/main" count="22382" uniqueCount="15825">
  <si>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</si>
  <si>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</si>
  <si>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</si>
  <si>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</si>
  <si>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</si>
  <si>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</si>
  <si>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</si>
  <si>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</si>
  <si>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</si>
  <si>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</si>
  <si>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</si>
  <si>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</si>
  <si>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</si>
  <si>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</si>
  <si>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</si>
  <si>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</si>
  <si>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</si>
  <si>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</si>
  <si>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</si>
  <si>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</si>
  <si>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</si>
  <si>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</si>
  <si>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</si>
  <si>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</si>
  <si>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</si>
  <si>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</si>
  <si>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</si>
  <si>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</si>
  <si>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</si>
  <si>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</si>
  <si>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</si>
  <si>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</si>
  <si>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</si>
  <si>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</si>
  <si>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</si>
  <si>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</si>
  <si>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</si>
  <si>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</si>
  <si>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</si>
  <si>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</si>
  <si>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</si>
  <si>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</si>
  <si>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</si>
  <si>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</si>
  <si>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</si>
  <si>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</si>
  <si>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</si>
  <si>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</si>
  <si>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</si>
  <si>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</si>
  <si>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</si>
  <si>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</si>
  <si>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</si>
  <si>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</si>
  <si>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</si>
  <si>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</si>
  <si>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</si>
  <si>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</si>
  <si>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</si>
  <si>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</si>
  <si>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</si>
  <si>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</si>
  <si>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</si>
  <si>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</si>
  <si>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</si>
  <si>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</si>
  <si>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</si>
  <si>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</si>
  <si>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</si>
  <si>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</si>
  <si>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</si>
  <si>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</si>
  <si>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</si>
  <si>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</si>
  <si>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</si>
  <si>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</si>
  <si>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</si>
  <si>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</si>
  <si>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</si>
  <si>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</si>
  <si>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</si>
  <si>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</si>
  <si>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</si>
  <si>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</si>
  <si>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</si>
  <si>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</si>
  <si>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</si>
  <si>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</si>
  <si>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</si>
  <si>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</si>
  <si>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</si>
  <si>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</si>
  <si>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</si>
  <si>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</si>
  <si>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</si>
  <si>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</si>
  <si>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</si>
  <si>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</si>
  <si>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</si>
  <si>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</si>
  <si>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</si>
  <si>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</si>
  <si>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</si>
  <si>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</si>
  <si>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</si>
  <si>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</si>
  <si>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</si>
  <si>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</si>
  <si>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</si>
  <si>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</si>
  <si>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</si>
  <si>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</si>
  <si>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</si>
  <si>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</si>
  <si>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</si>
  <si>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</si>
  <si>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</si>
  <si>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</si>
  <si>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</si>
  <si>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</si>
  <si>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</si>
  <si>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</si>
  <si>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</si>
  <si>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</si>
  <si>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</si>
  <si>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</si>
  <si>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</si>
  <si>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</si>
  <si>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</si>
  <si>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</si>
  <si>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</si>
  <si>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</si>
  <si>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</si>
  <si>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</si>
  <si>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</si>
  <si>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</si>
  <si>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</si>
  <si>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</si>
  <si>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</si>
  <si>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</si>
  <si>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</si>
  <si>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</si>
  <si>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</si>
  <si>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</si>
  <si>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</si>
  <si>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</si>
  <si>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</si>
  <si>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</si>
  <si>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</si>
  <si>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</si>
  <si>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</si>
  <si>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</si>
  <si>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</si>
  <si>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</si>
  <si>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</si>
  <si>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</si>
  <si>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</si>
  <si>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</si>
  <si>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</si>
  <si>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</si>
  <si>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</si>
  <si>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</si>
  <si>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</si>
  <si>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</si>
  <si>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</si>
  <si>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</si>
  <si>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</si>
  <si>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</si>
  <si>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</si>
  <si>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</si>
  <si>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</si>
  <si>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</si>
  <si>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</si>
  <si>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</si>
  <si>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</si>
  <si>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</si>
  <si>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</si>
  <si>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</si>
  <si>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</si>
  <si>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</si>
  <si>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</si>
  <si>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</si>
  <si>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</si>
  <si>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</si>
  <si>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</si>
  <si>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</si>
  <si>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</si>
  <si>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</si>
  <si>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</si>
  <si>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</si>
  <si>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</si>
  <si>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</si>
  <si>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</si>
  <si>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</si>
  <si>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</si>
  <si>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</si>
  <si>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</si>
  <si>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</si>
  <si>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</si>
  <si>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</si>
  <si>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</si>
  <si>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</si>
  <si>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</si>
  <si>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</si>
  <si>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</si>
  <si>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</si>
  <si>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</si>
  <si>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</si>
  <si>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</si>
  <si>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</si>
  <si>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</si>
  <si>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</si>
  <si>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</si>
  <si>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</si>
  <si>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</si>
  <si>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</si>
  <si>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</si>
  <si>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</si>
  <si>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</si>
  <si>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</si>
  <si>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</si>
  <si>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</si>
  <si>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</si>
  <si>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</si>
  <si>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</si>
  <si>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</si>
  <si>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</si>
  <si>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</si>
  <si>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</si>
  <si>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</si>
  <si>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</si>
  <si>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</si>
  <si>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</si>
  <si>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</si>
  <si>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</si>
  <si>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</si>
  <si>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</si>
  <si>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</si>
  <si>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</si>
  <si>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</si>
  <si>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</si>
  <si>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</si>
  <si>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</si>
  <si>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</si>
  <si>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</si>
  <si>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</si>
  <si>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</si>
  <si>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</si>
  <si>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</si>
  <si>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</si>
  <si>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</si>
  <si>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</si>
  <si>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</si>
  <si>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</si>
  <si>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</si>
  <si>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</si>
  <si>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</si>
  <si>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</si>
  <si>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</si>
  <si>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</si>
  <si>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</si>
  <si>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</si>
  <si>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</si>
  <si>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</si>
  <si>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</si>
  <si>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</si>
  <si>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</si>
  <si>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</si>
  <si>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</si>
  <si>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</si>
  <si>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</si>
  <si>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</si>
  <si>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</si>
  <si>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</si>
  <si>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</si>
  <si>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</si>
  <si>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</si>
  <si>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</si>
  <si>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</si>
  <si>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</si>
  <si>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</si>
  <si>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</si>
  <si>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</si>
  <si>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</si>
  <si>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</si>
  <si>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</si>
  <si>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</si>
  <si>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</si>
  <si>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</si>
  <si>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</si>
  <si>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</si>
  <si>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</si>
  <si>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</si>
  <si>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</si>
  <si>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</si>
  <si>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</si>
  <si>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</si>
  <si>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</si>
  <si>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</si>
  <si>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</si>
  <si>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</si>
  <si>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</si>
  <si>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</si>
  <si>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</si>
  <si>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</si>
  <si>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</si>
  <si>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</si>
  <si>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</si>
  <si>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</si>
  <si>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</si>
  <si>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</si>
  <si>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</si>
  <si>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</si>
  <si>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</si>
  <si>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</si>
  <si>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</si>
  <si>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</si>
  <si>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</si>
  <si>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</si>
  <si>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</si>
  <si>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</si>
  <si>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</si>
  <si>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</si>
  <si>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</si>
  <si>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</si>
  <si>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</si>
  <si>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</si>
  <si>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</si>
  <si>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</si>
  <si>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</si>
  <si>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</si>
  <si>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</si>
  <si>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</si>
  <si>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</si>
  <si>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</si>
  <si>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</si>
  <si>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</si>
  <si>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</si>
  <si>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</si>
  <si>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</si>
  <si>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</si>
  <si>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</si>
  <si>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</si>
  <si>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</si>
  <si>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</si>
  <si>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</si>
  <si>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</si>
  <si>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</si>
  <si>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</si>
  <si>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</si>
  <si>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</si>
  <si>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</si>
  <si>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</si>
  <si>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</si>
  <si>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</si>
  <si>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</si>
  <si>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</si>
  <si>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</si>
  <si>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</si>
  <si>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</si>
  <si>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</si>
  <si>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</si>
  <si>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</si>
  <si>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</si>
  <si>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</si>
  <si>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</si>
  <si>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</si>
  <si>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</si>
  <si>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</si>
  <si>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</si>
  <si>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</si>
  <si>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</si>
  <si>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</si>
  <si>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</si>
  <si>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</si>
  <si>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</si>
  <si>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</si>
  <si>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</si>
  <si>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</si>
  <si>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</si>
  <si>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</si>
  <si>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</si>
  <si>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</si>
  <si>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</si>
  <si>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</si>
  <si>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</si>
  <si>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</si>
  <si>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</si>
  <si>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</si>
  <si>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</si>
  <si>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</si>
  <si>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</si>
  <si>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</si>
  <si>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</si>
  <si>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</si>
  <si>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</si>
  <si>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</si>
  <si>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</si>
  <si>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</si>
  <si>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</si>
  <si>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</si>
  <si>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</si>
  <si>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</si>
  <si>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</si>
  <si>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</si>
  <si>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</si>
  <si>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</si>
  <si>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</si>
  <si>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</si>
  <si>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</si>
  <si>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</si>
  <si>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</si>
  <si>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</si>
  <si>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</si>
  <si>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</si>
  <si>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</si>
  <si>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</si>
  <si>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</si>
  <si>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</si>
  <si>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</si>
  <si>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</si>
  <si>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</si>
  <si>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</si>
  <si>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</si>
  <si>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</si>
  <si>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</si>
  <si>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</si>
  <si>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</si>
  <si>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</si>
  <si>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</si>
  <si>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</si>
  <si>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</si>
  <si>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</si>
  <si>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</si>
  <si>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</si>
  <si>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</si>
  <si>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</si>
  <si>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</si>
  <si>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</si>
  <si>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</si>
  <si>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</si>
  <si>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</si>
  <si>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</si>
  <si>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</si>
  <si>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</si>
  <si>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</si>
  <si>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</si>
  <si>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</si>
  <si>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</si>
  <si>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</si>
  <si>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</si>
  <si>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</si>
  <si>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</si>
  <si>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</si>
  <si>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</si>
  <si>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</si>
  <si>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</si>
  <si>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</si>
  <si>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</si>
  <si>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</si>
  <si>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</si>
  <si>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</si>
  <si>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</si>
  <si>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</si>
  <si>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</si>
  <si>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</si>
  <si>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</si>
  <si>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</si>
  <si>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</si>
  <si>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</si>
  <si>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</si>
  <si>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</si>
  <si>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</si>
  <si>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</si>
  <si>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</si>
  <si>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</si>
  <si>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</si>
  <si>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</si>
  <si>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</si>
  <si>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</si>
  <si>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</si>
  <si>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</si>
  <si>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</si>
  <si>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</si>
  <si>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</si>
  <si>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</si>
  <si>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</si>
  <si>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</si>
  <si>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</si>
  <si>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</si>
  <si>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</si>
  <si>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</si>
  <si>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</si>
  <si>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</si>
  <si>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</si>
  <si>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</si>
  <si>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</si>
  <si>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</si>
  <si>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</si>
  <si>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</si>
  <si>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</si>
  <si>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</si>
  <si>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</si>
  <si>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</si>
  <si>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</si>
  <si>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</si>
  <si>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</si>
  <si>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</si>
  <si>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</si>
  <si>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</si>
  <si>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</si>
  <si>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</si>
  <si>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</si>
  <si>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</si>
  <si>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</si>
  <si>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</si>
  <si>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</si>
  <si>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</si>
  <si>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</si>
  <si>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</si>
  <si>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</si>
  <si>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</si>
  <si>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</si>
  <si>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</si>
  <si>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</si>
  <si>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</si>
  <si>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</si>
  <si>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</si>
  <si>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</si>
  <si>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</si>
  <si>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</si>
  <si>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</si>
  <si>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</si>
  <si>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</si>
  <si>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</si>
  <si>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</si>
  <si>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</si>
  <si>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</si>
  <si>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</si>
  <si>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</si>
  <si>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</si>
  <si>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</si>
  <si>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</si>
  <si>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</si>
  <si>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</si>
  <si>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</si>
  <si>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</si>
  <si>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</si>
  <si>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</si>
  <si>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</si>
  <si>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</si>
  <si>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</si>
  <si>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</si>
  <si>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</si>
  <si>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</si>
  <si>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</si>
  <si>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</si>
  <si>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</si>
  <si>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</si>
  <si>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</si>
  <si>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</si>
  <si>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</si>
  <si>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</si>
  <si>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</si>
  <si>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</si>
  <si>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</si>
  <si>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</si>
  <si>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</si>
  <si>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</si>
  <si>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</si>
  <si>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</si>
  <si>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</si>
  <si>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</si>
  <si>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</si>
  <si>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</si>
  <si>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</si>
  <si>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</si>
  <si>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</si>
  <si>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</si>
  <si>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</si>
  <si>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</si>
  <si>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</si>
  <si>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</si>
  <si>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</si>
  <si>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</si>
  <si>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</si>
  <si>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</si>
  <si>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</si>
  <si>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</si>
  <si>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</si>
  <si>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</si>
  <si>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</si>
  <si>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</si>
  <si>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</si>
  <si>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</si>
  <si>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</si>
  <si>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</si>
  <si>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</si>
  <si>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</si>
  <si>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</si>
  <si>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</si>
  <si>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</si>
  <si>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</si>
  <si>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</si>
  <si>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</si>
  <si>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</si>
  <si>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</si>
  <si>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</si>
  <si>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</si>
  <si>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</si>
  <si>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</si>
  <si>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</si>
  <si>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</si>
  <si>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</si>
  <si>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</si>
  <si>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</si>
  <si>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</si>
  <si>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</si>
  <si>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</si>
  <si>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</si>
  <si>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</si>
  <si>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</si>
  <si>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</si>
  <si>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</si>
  <si>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</si>
  <si>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</si>
  <si>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</si>
  <si>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</si>
  <si>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</si>
  <si>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</si>
  <si>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</si>
  <si>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</si>
  <si>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</si>
  <si>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</si>
  <si>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</si>
  <si>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</si>
  <si>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</si>
  <si>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</si>
  <si>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</si>
  <si>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</si>
  <si>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</si>
  <si>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</si>
  <si>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</si>
  <si>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</si>
  <si>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</si>
  <si>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</si>
  <si>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</si>
  <si>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</si>
  <si>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</si>
  <si>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</si>
  <si>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</si>
  <si>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</si>
  <si>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</si>
  <si>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</si>
  <si>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</si>
  <si>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</si>
  <si>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</si>
  <si>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</si>
  <si>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</si>
  <si>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</si>
  <si>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</si>
  <si>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</si>
  <si>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</si>
  <si>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</si>
  <si>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</si>
  <si>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</si>
  <si>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</si>
  <si>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</si>
  <si>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</si>
  <si>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</si>
  <si>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</si>
  <si>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</si>
  <si>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</si>
  <si>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</si>
  <si>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</si>
  <si>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</si>
  <si>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</si>
  <si>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</si>
  <si>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</si>
  <si>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</si>
  <si>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</si>
  <si>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</si>
  <si>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</si>
  <si>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</si>
  <si>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</si>
  <si>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</si>
  <si>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</si>
  <si>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</si>
  <si>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</si>
  <si>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</si>
  <si>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</si>
  <si>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</si>
  <si>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</si>
  <si>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</si>
  <si>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</si>
  <si>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</si>
  <si>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</si>
  <si>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</si>
  <si>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</si>
  <si>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</si>
  <si>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</si>
  <si>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</si>
  <si>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</si>
  <si>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</si>
  <si>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</si>
  <si>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</si>
  <si>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</si>
  <si>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</si>
  <si>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</si>
  <si>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</si>
  <si>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</si>
  <si>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</si>
  <si>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</si>
  <si>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</si>
  <si>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</si>
  <si>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</si>
  <si>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</si>
  <si>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</si>
  <si>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</si>
  <si>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</si>
  <si>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</si>
  <si>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</si>
  <si>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</si>
  <si>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</si>
  <si>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</si>
  <si>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</si>
  <si>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</si>
  <si>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</si>
  <si>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</si>
  <si>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</si>
  <si>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</si>
  <si>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</si>
  <si>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</si>
  <si>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</si>
  <si>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</si>
  <si>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</si>
  <si>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</si>
  <si>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</si>
  <si>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</si>
  <si>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</si>
  <si>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</si>
  <si>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</si>
  <si>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</si>
  <si>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</si>
  <si>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</si>
  <si>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</si>
  <si>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</si>
  <si>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</si>
  <si>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</si>
  <si>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</si>
  <si>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</si>
  <si>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</si>
  <si>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</si>
  <si>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</si>
  <si>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</si>
  <si>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</si>
  <si>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</si>
  <si>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</si>
  <si>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</si>
  <si>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</si>
  <si>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</si>
  <si>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</si>
  <si>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</si>
  <si>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</si>
  <si>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</si>
  <si>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</si>
  <si>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</si>
  <si>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</si>
  <si>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</si>
  <si>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</si>
  <si>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</si>
  <si>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</si>
  <si>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</si>
  <si>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</si>
  <si>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</si>
  <si>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</si>
  <si>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</si>
  <si>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</si>
  <si>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</si>
  <si>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</si>
  <si>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</si>
  <si>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</si>
  <si>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</si>
  <si>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</si>
  <si>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</si>
  <si>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</si>
  <si>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</si>
  <si>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</si>
  <si>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</si>
  <si>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</si>
  <si>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</si>
  <si>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</si>
  <si>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</si>
  <si>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</si>
  <si>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</si>
  <si>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</si>
  <si>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</si>
  <si>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</si>
  <si>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</si>
  <si>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</si>
  <si>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</si>
  <si>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</si>
  <si>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</si>
  <si>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</si>
  <si>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</si>
  <si>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</si>
  <si>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</si>
  <si>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</si>
  <si>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</si>
  <si>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</si>
  <si>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</si>
  <si>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</si>
  <si>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</si>
  <si>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</si>
  <si>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</si>
  <si>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</si>
  <si>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</si>
  <si>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</si>
  <si>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</si>
  <si>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</si>
  <si>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</si>
  <si>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</si>
  <si>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</si>
  <si>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</si>
  <si>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</si>
  <si>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</si>
  <si>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</si>
  <si>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</si>
  <si>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</si>
  <si>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</si>
  <si>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</si>
  <si>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</si>
  <si>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</si>
  <si>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</si>
  <si>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</si>
  <si>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</si>
  <si>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</si>
  <si>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</si>
  <si>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</si>
  <si>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</si>
  <si>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</si>
  <si>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</si>
  <si>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</si>
  <si>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</si>
  <si>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</si>
  <si>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</si>
  <si>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</si>
  <si>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</si>
  <si>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</si>
  <si>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</si>
  <si>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</si>
  <si>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</si>
  <si>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</si>
  <si>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</si>
  <si>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</si>
  <si>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</si>
  <si>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</si>
  <si>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</si>
  <si>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</si>
  <si>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</si>
  <si>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</si>
  <si>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</si>
  <si>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</si>
  <si>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</si>
  <si>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</si>
  <si>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</si>
  <si>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</si>
  <si>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</si>
  <si>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</si>
  <si>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</si>
  <si>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</si>
  <si>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</si>
  <si>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</si>
  <si>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</si>
  <si>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</si>
  <si>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</si>
  <si>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</si>
  <si>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</si>
  <si>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</si>
  <si>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</si>
  <si>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</si>
  <si>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</si>
  <si>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</si>
  <si>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</si>
  <si>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</si>
  <si>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</si>
  <si>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</si>
  <si>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</si>
  <si>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</si>
  <si>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</si>
  <si>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</si>
  <si>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</si>
  <si>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</si>
  <si>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</si>
  <si>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</si>
  <si>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</si>
  <si>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</si>
  <si>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</si>
  <si>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</si>
  <si>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</si>
  <si>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</si>
  <si>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</si>
  <si>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</si>
  <si>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</si>
  <si>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</si>
  <si>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</si>
  <si>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</si>
  <si>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</si>
  <si>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</si>
  <si>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</si>
  <si>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</si>
  <si>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</si>
  <si>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</si>
  <si>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</si>
  <si>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</si>
  <si>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</si>
  <si>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</si>
  <si>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</si>
  <si>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</si>
  <si>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</si>
  <si>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</si>
  <si>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</si>
  <si>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</si>
  <si>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</si>
  <si>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</si>
  <si>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</si>
  <si>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</si>
  <si>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</si>
  <si>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</si>
  <si>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</si>
  <si>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</si>
  <si>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</si>
  <si>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</si>
  <si>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</si>
  <si>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</si>
  <si>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</si>
  <si>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</si>
  <si>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</si>
  <si>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</si>
  <si>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</si>
  <si>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</si>
  <si>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</si>
  <si>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</si>
  <si>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</si>
  <si>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</si>
  <si>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</si>
  <si>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</si>
  <si>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</si>
  <si>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</si>
  <si>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</si>
  <si>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</si>
  <si>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</si>
  <si>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</si>
  <si>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</si>
  <si>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</si>
  <si>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</si>
  <si>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</si>
  <si>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</si>
  <si>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</si>
  <si>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</si>
  <si>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</si>
  <si>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</si>
  <si>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</si>
  <si>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</si>
  <si>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</si>
  <si>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</si>
  <si>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</si>
  <si>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</si>
  <si>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</si>
  <si>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</si>
  <si>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</si>
  <si>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</si>
  <si>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</si>
  <si>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</si>
  <si>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</si>
  <si>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</si>
  <si>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</si>
  <si>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</si>
  <si>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</si>
  <si>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</si>
  <si>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</si>
  <si>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</si>
  <si>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</si>
  <si>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</si>
  <si>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</si>
  <si>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</si>
  <si>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</si>
  <si>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</si>
  <si>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</si>
  <si>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</si>
  <si>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</si>
  <si>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</si>
  <si>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</si>
  <si>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</si>
  <si>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</si>
  <si>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</si>
  <si>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</si>
  <si>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</si>
  <si>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</si>
  <si>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</si>
  <si>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</si>
  <si>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</si>
  <si>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</si>
  <si>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</si>
  <si>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</si>
  <si>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</si>
  <si>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</si>
  <si>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</si>
  <si>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</si>
  <si>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</si>
  <si>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</si>
  <si>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</si>
  <si>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</si>
  <si>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</si>
  <si>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</si>
  <si>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</si>
  <si>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</si>
  <si>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</si>
  <si>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</si>
  <si>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</si>
  <si>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</si>
  <si>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</si>
  <si>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</si>
  <si>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</si>
  <si>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</si>
  <si>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</si>
  <si>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</si>
  <si>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</si>
  <si>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</si>
  <si>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</si>
  <si>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</si>
  <si>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</si>
  <si>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</si>
  <si>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</si>
  <si>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</si>
  <si>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</si>
  <si>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</si>
  <si>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</si>
  <si>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</si>
  <si>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</si>
  <si>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</si>
  <si>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</si>
  <si>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</si>
  <si>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</si>
  <si>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</si>
  <si>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</si>
  <si>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</si>
  <si>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</si>
  <si>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</si>
  <si>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</si>
  <si>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</si>
  <si>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</si>
  <si>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</si>
  <si>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</si>
  <si>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</si>
  <si>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</si>
  <si>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</si>
  <si>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</si>
  <si>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</si>
  <si>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</si>
  <si>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</si>
  <si>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</si>
  <si>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</si>
  <si>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</si>
  <si>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</si>
  <si>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</si>
  <si>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</si>
  <si>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</si>
  <si>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</si>
  <si>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</si>
  <si>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</si>
  <si>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</si>
  <si>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</si>
  <si>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</si>
  <si>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</si>
  <si>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</si>
  <si>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</si>
  <si>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</si>
  <si>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</si>
  <si>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</si>
  <si>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</si>
  <si>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</si>
  <si>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</si>
  <si>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</si>
  <si>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</si>
  <si>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</si>
  <si>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</si>
  <si>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</si>
  <si>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</si>
  <si>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</si>
  <si>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</si>
  <si>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</si>
  <si>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</si>
  <si>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</si>
  <si>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</si>
  <si>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</si>
  <si>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</si>
  <si>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</si>
  <si>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</si>
  <si>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</si>
  <si>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</si>
  <si>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</si>
  <si>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</si>
  <si>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</si>
  <si>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</si>
  <si>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</si>
  <si>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</si>
  <si>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</si>
  <si>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</si>
  <si>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</si>
  <si>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</si>
  <si>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</si>
  <si>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</si>
  <si>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</si>
  <si>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</si>
  <si>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</si>
  <si>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</si>
  <si>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</si>
  <si>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</si>
  <si>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</si>
  <si>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</si>
  <si>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</si>
  <si>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</si>
  <si>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</si>
  <si>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</si>
  <si>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</si>
  <si>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</si>
  <si>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</si>
  <si>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</si>
  <si>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</si>
  <si>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</si>
  <si>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</si>
  <si>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</si>
  <si>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</si>
  <si>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</si>
  <si>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</si>
  <si>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</si>
  <si>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</si>
  <si>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</si>
  <si>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</si>
  <si>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</si>
  <si>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</si>
  <si>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</si>
  <si>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</si>
  <si>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</si>
  <si>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</si>
  <si>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</si>
  <si>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</si>
  <si>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</si>
  <si>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</si>
  <si>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</si>
  <si>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</si>
  <si>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</si>
  <si>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</si>
  <si>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</si>
  <si>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</si>
  <si>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</si>
  <si>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</si>
  <si>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</si>
  <si>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</si>
  <si>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</si>
  <si>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</si>
  <si>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</si>
  <si>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</si>
  <si>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</si>
  <si>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</si>
  <si>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</si>
  <si>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</si>
  <si>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</si>
  <si>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</si>
  <si>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</si>
  <si>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</si>
  <si>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</si>
  <si>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</si>
  <si>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</si>
  <si>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</si>
  <si>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</si>
  <si>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</si>
  <si>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</si>
  <si>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</si>
  <si>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</si>
  <si>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</si>
  <si>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</si>
  <si>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</si>
  <si>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</si>
  <si>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</si>
  <si>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</si>
  <si>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</si>
  <si>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</si>
  <si>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</si>
  <si>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</si>
  <si>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</si>
  <si>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</si>
  <si>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</si>
  <si>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</si>
  <si>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</si>
  <si>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</si>
  <si>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</si>
  <si>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</si>
  <si>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</si>
  <si>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</si>
  <si>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</si>
  <si>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</si>
  <si>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</si>
  <si>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</si>
  <si>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</si>
  <si>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</si>
  <si>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</si>
  <si>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</si>
  <si>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</si>
  <si>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</si>
  <si>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</si>
  <si>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</si>
  <si>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</si>
  <si>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</si>
  <si>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</si>
  <si>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</si>
  <si>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</si>
  <si>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</si>
  <si>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</si>
  <si>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</si>
  <si>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</si>
  <si>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</si>
  <si>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</si>
  <si>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</si>
  <si>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</si>
  <si>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</si>
  <si>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</si>
  <si>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</si>
  <si>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</si>
  <si>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</si>
  <si>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</si>
  <si>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</si>
  <si>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</si>
  <si>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</si>
  <si>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</si>
  <si>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</si>
  <si>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</si>
  <si>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</si>
  <si>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</si>
  <si>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</si>
  <si>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</si>
  <si>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</si>
  <si>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</si>
  <si>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</si>
  <si>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</si>
  <si>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</si>
  <si>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</si>
  <si>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</si>
  <si>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</si>
  <si>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</si>
  <si>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</si>
  <si>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</si>
  <si>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</si>
  <si>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</si>
  <si>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</si>
  <si>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</si>
  <si>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</si>
  <si>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</si>
  <si>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</si>
  <si>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</si>
  <si>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</si>
  <si>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</si>
  <si>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</si>
  <si>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</si>
  <si>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</si>
  <si>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</si>
  <si>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</si>
  <si>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</si>
  <si>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</si>
  <si>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</si>
  <si>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</si>
  <si>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</si>
  <si>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</si>
  <si>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</si>
  <si>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</si>
  <si>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</si>
  <si>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</si>
  <si>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</si>
  <si>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</si>
  <si>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</si>
  <si>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</si>
  <si>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</si>
  <si>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</si>
  <si>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</si>
  <si>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</si>
  <si>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</si>
  <si>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</si>
  <si>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</si>
  <si>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</si>
  <si>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</si>
  <si>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</si>
  <si>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</si>
  <si>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</si>
  <si>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</si>
  <si>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</si>
  <si>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</si>
  <si>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</si>
  <si>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</si>
  <si>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</si>
  <si>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</si>
  <si>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</si>
  <si>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</si>
  <si>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</si>
  <si>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</si>
  <si>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</si>
  <si>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</si>
  <si>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</si>
  <si>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</si>
  <si>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</si>
  <si>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</si>
  <si>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</si>
  <si>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</si>
  <si>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</si>
  <si>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</si>
  <si>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</si>
  <si>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</si>
  <si>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</si>
  <si>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</si>
  <si>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</si>
  <si>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</si>
  <si>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</si>
  <si>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</si>
  <si>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</si>
  <si>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</si>
  <si>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</si>
  <si>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</si>
  <si>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</si>
  <si>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</si>
  <si>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</si>
  <si>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</si>
  <si>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</si>
  <si>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</si>
  <si>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</si>
  <si>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</si>
  <si>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</si>
  <si>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</si>
  <si>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</si>
  <si>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</si>
  <si>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</si>
  <si>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</si>
  <si>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</si>
  <si>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</si>
  <si>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</si>
  <si>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</si>
  <si>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</si>
  <si>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</si>
  <si>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</si>
  <si>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</si>
  <si>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</si>
  <si>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</si>
  <si>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</si>
  <si>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</si>
  <si>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</si>
  <si>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</si>
  <si>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</si>
  <si>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</si>
  <si>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</si>
  <si>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</si>
  <si>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</si>
  <si>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</si>
  <si>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</si>
  <si>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</si>
  <si>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</si>
  <si>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</si>
  <si>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</si>
  <si>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</si>
  <si>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</si>
  <si>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</si>
  <si>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</si>
  <si>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</si>
  <si>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</si>
  <si>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</si>
  <si>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</si>
  <si>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</si>
  <si>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</si>
  <si>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</si>
  <si>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</si>
  <si>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</si>
  <si>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</si>
  <si>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</si>
  <si>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</si>
  <si>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</si>
  <si>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</si>
  <si>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</si>
  <si>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</si>
  <si>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</si>
  <si>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</si>
  <si>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</si>
  <si>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</si>
  <si>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</si>
  <si>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</si>
  <si>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</si>
  <si>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</si>
  <si>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</si>
  <si>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</si>
  <si>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</si>
  <si>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</si>
  <si>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</si>
  <si>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</si>
  <si>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</si>
  <si>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</si>
  <si>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</si>
  <si>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</si>
  <si>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</si>
  <si>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</si>
  <si>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</si>
  <si>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</si>
  <si>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</si>
  <si>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</si>
  <si>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</si>
  <si>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</si>
  <si>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</si>
  <si>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</si>
  <si>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</si>
  <si>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</si>
  <si>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</si>
  <si>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</si>
  <si>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</si>
  <si>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</si>
  <si>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</si>
  <si>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</si>
  <si>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</si>
  <si>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</si>
  <si>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</si>
  <si>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</si>
  <si>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</si>
  <si>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</si>
  <si>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</si>
  <si>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</si>
  <si>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</si>
  <si>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</si>
  <si>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</si>
  <si>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</si>
  <si>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</si>
  <si>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</si>
  <si>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</si>
  <si>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</si>
  <si>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</si>
  <si>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</si>
  <si>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</si>
  <si>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</si>
  <si>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</si>
  <si>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</si>
  <si>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</si>
  <si>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</si>
  <si>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</si>
  <si>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</si>
  <si>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</si>
  <si>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</si>
  <si>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</si>
  <si>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</si>
  <si>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</si>
  <si>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</si>
  <si>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</si>
  <si>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</si>
  <si>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</si>
  <si>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</si>
  <si>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</si>
  <si>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</si>
  <si>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</si>
  <si>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</si>
  <si>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</si>
  <si>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</si>
  <si>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</si>
  <si>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</si>
  <si>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</si>
  <si>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</si>
  <si>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</si>
  <si>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</si>
  <si>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</si>
  <si>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</si>
  <si>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</si>
  <si>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</si>
  <si>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</si>
  <si>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</si>
  <si>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</si>
  <si>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</si>
  <si>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</si>
  <si>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</si>
  <si>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</si>
  <si>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</si>
  <si>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</si>
  <si>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</si>
  <si>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</si>
  <si>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</si>
  <si>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</si>
  <si>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</si>
  <si>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</si>
  <si>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</si>
  <si>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</si>
  <si>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</si>
  <si>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</si>
  <si>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</si>
  <si>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</si>
  <si>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</si>
  <si>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</si>
  <si>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</si>
  <si>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</si>
  <si>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</si>
  <si>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</si>
  <si>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</si>
  <si>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</si>
  <si>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</si>
  <si>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</si>
  <si>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</si>
  <si>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</si>
  <si>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</si>
  <si>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</si>
  <si>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</si>
  <si>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</si>
  <si>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</si>
  <si>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</si>
  <si>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</si>
  <si>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</si>
  <si>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</si>
  <si>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</si>
  <si>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</si>
  <si>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</si>
  <si>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</si>
  <si>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</si>
  <si>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</si>
  <si>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</si>
  <si>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</si>
  <si>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</si>
  <si>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</si>
  <si>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</si>
  <si>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</si>
  <si>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</si>
  <si>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</si>
  <si>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</si>
  <si>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</si>
  <si>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</si>
  <si>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</si>
  <si>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</si>
  <si>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</si>
  <si>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</si>
  <si>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</si>
  <si>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</si>
  <si>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</si>
  <si>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</si>
  <si>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</si>
  <si>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</si>
  <si>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</si>
  <si>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</si>
  <si>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</si>
  <si>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</si>
  <si>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</si>
  <si>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</si>
  <si>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</si>
  <si>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</si>
  <si>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</si>
  <si>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</si>
  <si>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</si>
  <si>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</si>
  <si>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</si>
  <si>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</si>
  <si>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</si>
  <si>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</si>
  <si>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</si>
  <si>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</si>
  <si>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</si>
  <si>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</si>
  <si>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</si>
  <si>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</si>
  <si>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</si>
  <si>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</si>
  <si>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</si>
  <si>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</si>
  <si>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</si>
  <si>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</si>
  <si>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</si>
  <si>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</si>
  <si>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</si>
  <si>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</si>
  <si>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</si>
  <si>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</si>
  <si>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</si>
  <si>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</si>
  <si>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</si>
  <si>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</si>
  <si>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</si>
  <si>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</si>
  <si>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</si>
  <si>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</si>
  <si>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</si>
  <si>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</si>
  <si>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</si>
  <si>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</si>
  <si>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</si>
  <si>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</si>
  <si>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</si>
  <si>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</si>
  <si>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</si>
  <si>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</si>
  <si>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</si>
  <si>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</si>
  <si>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</si>
  <si>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</si>
  <si>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</si>
  <si>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</si>
  <si>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</si>
  <si>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</si>
  <si>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</si>
  <si>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</si>
  <si>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</si>
  <si>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</si>
  <si>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</si>
  <si>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</si>
  <si>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</si>
  <si>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</si>
  <si>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</si>
  <si>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</si>
  <si>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</si>
  <si>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</si>
  <si>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</si>
  <si>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</si>
  <si>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</si>
  <si>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</si>
  <si>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</si>
  <si>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</si>
  <si>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</si>
  <si>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</si>
  <si>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</si>
  <si>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</si>
  <si>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</si>
  <si>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</si>
  <si>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</si>
  <si>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</si>
  <si>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</si>
  <si>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</si>
  <si>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</si>
  <si>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</si>
  <si>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</si>
  <si>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</si>
  <si>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</si>
  <si>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</si>
  <si>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</si>
  <si>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</si>
  <si>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</si>
  <si>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</si>
  <si>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</si>
  <si>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</si>
  <si>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</si>
  <si>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</si>
  <si>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</si>
  <si>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</si>
  <si>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</si>
  <si>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</si>
  <si>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</si>
  <si>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</si>
  <si>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</si>
  <si>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</si>
  <si>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</si>
  <si>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</si>
  <si>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</si>
  <si>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</si>
  <si>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</si>
  <si>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</si>
  <si>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</si>
  <si>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</si>
  <si>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</si>
  <si>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</si>
  <si>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</si>
  <si>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</si>
  <si>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</si>
  <si>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</si>
  <si>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</si>
  <si>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</si>
  <si>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</si>
  <si>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</si>
  <si>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</si>
  <si>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</si>
  <si>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</si>
  <si>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</si>
  <si>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</si>
  <si>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</si>
  <si>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</si>
  <si>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</si>
  <si>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</si>
  <si>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</si>
  <si>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</si>
  <si>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</si>
  <si>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</si>
  <si>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</si>
  <si>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</si>
  <si>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</si>
  <si>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</si>
  <si>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</si>
  <si>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</si>
  <si>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</si>
  <si>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</si>
  <si>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</si>
  <si>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</si>
  <si>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</si>
  <si>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</si>
  <si>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</si>
  <si>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</si>
  <si>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</si>
  <si>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</si>
  <si>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</si>
  <si>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</si>
  <si>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</si>
  <si>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</si>
  <si>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</si>
  <si>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</si>
  <si>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</si>
  <si>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</si>
  <si>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</si>
  <si>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</si>
  <si>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</si>
  <si>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</si>
  <si>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</si>
  <si>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</si>
  <si>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</si>
  <si>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</si>
  <si>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</si>
  <si>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</si>
  <si>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</si>
  <si>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</si>
  <si>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</si>
  <si>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</si>
  <si>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</si>
  <si>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</si>
  <si>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</si>
  <si>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</si>
  <si>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</si>
  <si>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</si>
  <si>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</si>
  <si>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</si>
  <si>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</si>
  <si>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</si>
  <si>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</si>
  <si>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</si>
  <si>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</si>
  <si>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</si>
  <si>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</si>
  <si>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</si>
  <si>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</si>
  <si>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</si>
  <si>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</si>
  <si>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</si>
  <si>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</si>
  <si>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</si>
  <si>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</si>
  <si>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</si>
  <si>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</si>
  <si>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</si>
  <si>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</si>
  <si>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</si>
  <si>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</si>
  <si>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</si>
  <si>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</si>
  <si>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</si>
  <si>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</si>
  <si>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</si>
  <si>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</si>
  <si>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</si>
  <si>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</si>
  <si>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</si>
  <si>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</si>
  <si>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</si>
  <si>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</si>
  <si>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</si>
  <si>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</si>
  <si>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</si>
  <si>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</si>
  <si>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</si>
  <si>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</si>
  <si>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</si>
  <si>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</si>
  <si>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</si>
  <si>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</si>
  <si>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</si>
  <si>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</si>
  <si>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</si>
  <si>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</si>
  <si>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</si>
  <si>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</si>
  <si>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</si>
  <si>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</si>
  <si>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</si>
  <si>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</si>
  <si>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</si>
  <si>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</si>
  <si>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</si>
  <si>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</si>
  <si>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</si>
  <si>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</si>
  <si>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</si>
  <si>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</si>
  <si>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</si>
  <si>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</si>
  <si>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</si>
  <si>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</si>
  <si>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</si>
  <si>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</si>
  <si>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</si>
  <si>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</si>
  <si>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</si>
  <si>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</si>
  <si>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</si>
  <si>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</si>
  <si>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</si>
  <si>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</si>
  <si>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</si>
  <si>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</si>
  <si>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</si>
  <si>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</si>
  <si>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</si>
  <si>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</si>
  <si>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</si>
  <si>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</si>
  <si>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</si>
  <si>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</si>
  <si>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</si>
  <si>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</si>
  <si>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</si>
  <si>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</si>
  <si>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</si>
  <si>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</si>
  <si>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</si>
  <si>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</si>
  <si>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</si>
  <si>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</si>
  <si>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</si>
  <si>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</si>
  <si>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</si>
  <si>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</si>
  <si>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</si>
  <si>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</si>
  <si>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</si>
  <si>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</si>
  <si>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</si>
  <si>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</si>
  <si>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</si>
  <si>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</si>
  <si>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</si>
  <si>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</si>
  <si>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</si>
  <si>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</si>
  <si>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</si>
  <si>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</si>
  <si>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</si>
  <si>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</si>
  <si>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</si>
  <si>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</si>
  <si>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</si>
  <si>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</si>
  <si>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</si>
  <si>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</si>
  <si>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</si>
  <si>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</si>
  <si>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</si>
  <si>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</si>
  <si>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</si>
  <si>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</si>
  <si>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</si>
  <si>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</si>
  <si>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</si>
  <si>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</si>
  <si>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</si>
  <si>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</si>
  <si>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</si>
  <si>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</si>
  <si>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</si>
  <si>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</si>
  <si>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</si>
  <si>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</si>
  <si>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</si>
  <si>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</si>
  <si>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</si>
  <si>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</si>
  <si>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</si>
  <si>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</si>
  <si>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</si>
  <si>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</si>
  <si>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</si>
  <si>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</si>
  <si>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</si>
  <si>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</si>
  <si>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</si>
  <si>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</si>
  <si>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</si>
  <si>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</si>
  <si>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</si>
  <si>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</si>
  <si>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</si>
  <si>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</si>
  <si>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</si>
  <si>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</si>
  <si>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</si>
  <si>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</si>
  <si>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</si>
  <si>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</si>
  <si>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</si>
  <si>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</si>
  <si>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</si>
  <si>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</si>
  <si>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</si>
  <si>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</si>
  <si>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</si>
  <si>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</si>
  <si>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</si>
  <si>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</si>
  <si>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</si>
  <si>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</si>
  <si>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</si>
  <si>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</si>
  <si>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</si>
  <si>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</si>
  <si>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</si>
  <si>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</si>
  <si>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</si>
  <si>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</si>
  <si>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</si>
  <si>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</si>
  <si>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</si>
  <si>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</si>
  <si>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</si>
  <si>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</si>
  <si>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</si>
  <si>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</si>
  <si>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</si>
  <si>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</si>
  <si>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</si>
  <si>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</si>
  <si>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</si>
  <si>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</si>
  <si>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</si>
  <si>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</si>
  <si>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</si>
  <si>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</si>
  <si>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</si>
  <si>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</si>
  <si>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</si>
  <si>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</si>
  <si>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</si>
  <si>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</si>
  <si>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</si>
  <si>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</si>
  <si>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</si>
  <si>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</si>
  <si>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</si>
  <si>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</si>
  <si>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</si>
  <si>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</si>
  <si>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</si>
  <si>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</si>
  <si>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</si>
  <si>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</si>
  <si>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</si>
  <si>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</si>
  <si>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</si>
  <si>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</si>
  <si>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</si>
  <si>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</si>
  <si>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</si>
  <si>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</si>
  <si>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</si>
  <si>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</si>
  <si>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</si>
  <si>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</si>
  <si>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</si>
  <si>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</si>
  <si>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</si>
  <si>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</si>
  <si>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</si>
  <si>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</si>
  <si>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</si>
  <si>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</si>
  <si>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</si>
  <si>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</si>
  <si>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</si>
  <si>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</si>
  <si>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</si>
  <si>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</si>
  <si>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</si>
  <si>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</si>
  <si>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</si>
  <si>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</si>
  <si>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</si>
  <si>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</si>
  <si>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</si>
  <si>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</si>
  <si>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</si>
  <si>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</si>
  <si>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</si>
  <si>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</si>
  <si>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</si>
  <si>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</si>
  <si>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</si>
  <si>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</si>
  <si>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</si>
  <si>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</si>
  <si>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</si>
  <si>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</si>
  <si>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</si>
  <si>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</si>
  <si>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</si>
  <si>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</si>
  <si>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</si>
  <si>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</si>
  <si>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</si>
  <si>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</si>
  <si>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</si>
  <si>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</si>
  <si>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</si>
  <si>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</si>
  <si>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</si>
  <si>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</si>
  <si>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</si>
  <si>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</si>
  <si>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</si>
  <si>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</si>
  <si>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</si>
  <si>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</si>
  <si>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</si>
  <si>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</si>
  <si>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</si>
  <si>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</si>
  <si>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</si>
  <si>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</si>
  <si>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</si>
  <si>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</si>
  <si>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</si>
  <si>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</si>
  <si>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</si>
  <si>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</si>
  <si>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</si>
  <si>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</si>
  <si>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</si>
  <si>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</si>
  <si>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</si>
  <si>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</si>
  <si>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</si>
  <si>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</si>
  <si>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</si>
  <si>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</si>
  <si>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</si>
  <si>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</si>
  <si>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</si>
  <si>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</si>
  <si>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</si>
  <si>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</si>
  <si>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</si>
  <si>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</si>
  <si>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</si>
  <si>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</si>
  <si>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</si>
  <si>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</si>
  <si>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</si>
  <si>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</si>
  <si>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</si>
  <si>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</si>
  <si>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</si>
  <si>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</si>
  <si>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</si>
  <si>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</si>
  <si>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</si>
  <si>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</si>
  <si>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</si>
  <si>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</si>
  <si>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</si>
  <si>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</si>
  <si>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</si>
  <si>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</si>
  <si>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</si>
  <si>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</si>
  <si>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</si>
  <si>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</si>
  <si>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</si>
  <si>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</si>
  <si>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</si>
  <si>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</si>
  <si>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</si>
  <si>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</si>
  <si>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</si>
  <si>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</si>
  <si>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</si>
  <si>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</si>
  <si>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</si>
  <si>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</si>
  <si>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</si>
  <si>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</si>
  <si>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</si>
  <si>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</si>
  <si>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</si>
  <si>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</si>
  <si>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</si>
  <si>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</si>
  <si>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</si>
  <si>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</si>
  <si>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</si>
  <si>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</si>
  <si>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</si>
  <si>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</si>
  <si>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</si>
  <si>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</si>
  <si>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</si>
  <si>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</si>
  <si>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</si>
  <si>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</si>
  <si>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</si>
  <si>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</si>
  <si>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</si>
  <si>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</si>
  <si>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</si>
  <si>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</si>
  <si>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</si>
  <si>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</si>
  <si>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</si>
  <si>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</si>
  <si>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</si>
  <si>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</si>
  <si>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</si>
  <si>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</si>
  <si>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</si>
  <si>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</si>
  <si>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</si>
  <si>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</si>
  <si>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</si>
  <si>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</si>
  <si>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</si>
  <si>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</si>
  <si>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</si>
  <si>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</si>
  <si>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</si>
  <si>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</si>
  <si>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</si>
  <si>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</si>
  <si>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</si>
  <si>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</si>
  <si>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</si>
  <si>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</si>
  <si>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</si>
  <si>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</si>
  <si>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</si>
  <si>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</si>
  <si>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</si>
  <si>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</si>
  <si>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</si>
  <si>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</si>
  <si>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</si>
  <si>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</si>
  <si>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</si>
  <si>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</si>
  <si>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</si>
  <si>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</si>
  <si>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</si>
  <si>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</si>
  <si>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</si>
  <si>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</si>
  <si>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</si>
  <si>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</si>
  <si>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</si>
  <si>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</si>
  <si>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</si>
  <si>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</si>
  <si>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</si>
  <si>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</si>
  <si>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</si>
  <si>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</si>
  <si>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</si>
  <si>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</si>
  <si>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</si>
  <si>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</si>
  <si>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</si>
  <si>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</si>
  <si>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</si>
  <si>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</si>
  <si>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</si>
  <si>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</si>
  <si>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</si>
  <si>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</si>
  <si>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</si>
  <si>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</si>
  <si>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</si>
  <si>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</si>
  <si>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</si>
  <si>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</si>
  <si>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</si>
  <si>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</si>
  <si>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</si>
  <si>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</si>
  <si>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</si>
  <si>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</si>
  <si>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</si>
  <si>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</si>
  <si>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</si>
  <si>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</si>
  <si>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</si>
  <si>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</si>
  <si>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</si>
  <si>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</si>
  <si>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</si>
  <si>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</si>
  <si>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</si>
  <si>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</si>
  <si>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</si>
  <si>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</si>
  <si>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</si>
  <si>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</si>
  <si>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</si>
  <si>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</si>
  <si>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</si>
  <si>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</si>
  <si>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</si>
  <si>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</si>
  <si>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</si>
  <si>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</si>
  <si>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</si>
  <si>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</si>
  <si>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</si>
  <si>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</si>
  <si>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</si>
  <si>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</si>
  <si>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</si>
  <si>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</si>
  <si>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</si>
  <si>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</si>
  <si>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</si>
  <si>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</si>
  <si>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</si>
  <si>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</si>
  <si>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</si>
  <si>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</si>
  <si>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</si>
  <si>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</si>
  <si>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</si>
  <si>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</si>
  <si>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</si>
  <si>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</si>
  <si>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</si>
  <si>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</si>
  <si>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</si>
  <si>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</si>
  <si>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</si>
  <si>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</si>
  <si>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</si>
  <si>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</si>
  <si>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</si>
  <si>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</si>
  <si>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</si>
  <si>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</si>
  <si>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</si>
  <si>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</si>
  <si>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</si>
  <si>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</si>
  <si>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</si>
  <si>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</si>
  <si>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</si>
  <si>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</si>
  <si>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</si>
  <si>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</si>
  <si>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</si>
  <si>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</si>
  <si>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</si>
  <si>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</si>
  <si>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</si>
  <si>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</si>
  <si>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</si>
  <si>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</si>
  <si>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</si>
  <si>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</si>
  <si>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</si>
  <si>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</si>
  <si>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</si>
  <si>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</si>
  <si>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</si>
  <si>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</si>
  <si>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</si>
  <si>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</si>
  <si>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</si>
  <si>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</si>
  <si>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</si>
  <si>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</si>
  <si>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</si>
  <si>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</si>
  <si>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</si>
  <si>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</si>
  <si>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</si>
  <si>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</si>
  <si>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</si>
  <si>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</si>
  <si>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</si>
  <si>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</si>
  <si>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</si>
  <si>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</si>
  <si>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</si>
  <si>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</si>
  <si>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</si>
  <si>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</si>
  <si>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</si>
  <si>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</si>
  <si>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</si>
  <si>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</si>
  <si>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</si>
  <si>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</si>
  <si>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</si>
  <si>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</si>
  <si>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</si>
  <si>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</si>
  <si>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</si>
  <si>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</si>
  <si>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</si>
  <si>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</si>
  <si>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</si>
  <si>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</si>
  <si>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</si>
  <si>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</si>
  <si>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</si>
  <si>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</si>
  <si>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</si>
  <si>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</si>
  <si>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</si>
  <si>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</si>
  <si>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</si>
  <si>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</si>
  <si>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</si>
  <si>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</si>
  <si>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</si>
  <si>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</si>
  <si>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</si>
  <si>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</si>
  <si>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</si>
  <si>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</si>
  <si>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</si>
  <si>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</si>
  <si>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</si>
  <si>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</si>
  <si>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</si>
  <si>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</si>
  <si>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</si>
  <si>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</si>
  <si>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</si>
  <si>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</si>
  <si>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</si>
  <si>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</si>
  <si>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</si>
  <si>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</si>
  <si>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</si>
  <si>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</si>
  <si>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</si>
  <si>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</si>
  <si>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</si>
  <si>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</si>
  <si>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</si>
  <si>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</si>
  <si>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</si>
  <si>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</si>
  <si>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</si>
  <si>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</si>
  <si>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</si>
  <si>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</si>
  <si>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</si>
  <si>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</si>
  <si>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</si>
  <si>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</si>
  <si>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</si>
  <si>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</si>
  <si>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</si>
  <si>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</si>
  <si>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</si>
  <si>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</si>
  <si>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</si>
  <si>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</si>
  <si>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</si>
  <si>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</si>
  <si>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</si>
  <si>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</si>
  <si>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</si>
  <si>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</si>
  <si>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</si>
  <si>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</si>
  <si>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</si>
  <si>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</si>
  <si>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</si>
  <si>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</si>
  <si>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</si>
  <si>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</si>
  <si>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</si>
  <si>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</si>
  <si>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</si>
  <si>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</si>
  <si>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</si>
  <si>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</si>
  <si>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</si>
  <si>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</si>
  <si>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</si>
  <si>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</si>
  <si>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</si>
  <si>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</si>
  <si>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</si>
  <si>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</si>
  <si>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</si>
  <si>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</si>
  <si>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</si>
  <si>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</si>
  <si>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</si>
  <si>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</si>
  <si>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</si>
  <si>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</si>
  <si>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</si>
  <si>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</si>
  <si>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</si>
  <si>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</si>
  <si>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</si>
  <si>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</si>
  <si>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</si>
  <si>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</si>
  <si>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</si>
  <si>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</si>
  <si>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</si>
  <si>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</si>
  <si>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</si>
  <si>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</si>
  <si>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</si>
  <si>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</si>
  <si>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</si>
  <si>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</si>
  <si>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</si>
  <si>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</si>
  <si>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</si>
  <si>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</si>
  <si>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</si>
  <si>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</si>
  <si>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</si>
  <si>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</si>
  <si>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</si>
  <si>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</si>
  <si>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</si>
  <si>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</si>
  <si>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</si>
  <si>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</si>
  <si>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</si>
  <si>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</si>
  <si>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</si>
  <si>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</si>
  <si>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</si>
  <si>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</si>
  <si>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</si>
  <si>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</si>
  <si>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</si>
  <si>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</si>
  <si>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</si>
  <si>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</si>
  <si>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</si>
  <si>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</si>
  <si>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</si>
  <si>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</si>
  <si>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</si>
  <si>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</si>
  <si>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</si>
  <si>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</si>
  <si>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</si>
  <si>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</si>
  <si>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</si>
  <si>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</si>
  <si>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</si>
  <si>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</si>
  <si>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</si>
  <si>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</si>
  <si>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</si>
  <si>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</si>
  <si>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</si>
  <si>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</si>
  <si>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</si>
  <si>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</si>
  <si>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</si>
  <si>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</si>
  <si>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</si>
  <si>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</si>
  <si>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</si>
  <si>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</si>
  <si>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</si>
  <si>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</si>
  <si>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</si>
  <si>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</si>
  <si>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</si>
  <si>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</si>
  <si>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</si>
  <si>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</si>
  <si>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</si>
  <si>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</si>
  <si>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</si>
  <si>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</si>
  <si>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</si>
  <si>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</si>
  <si>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</si>
  <si>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</si>
  <si>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</si>
  <si>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</si>
  <si>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</si>
  <si>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</si>
  <si>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</si>
  <si>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</si>
  <si>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</si>
  <si>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</si>
  <si>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</si>
  <si>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</si>
  <si>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</si>
  <si>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</si>
  <si>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</si>
  <si>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</si>
  <si>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</si>
  <si>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</si>
  <si>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</si>
  <si>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</si>
  <si>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</si>
  <si>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</si>
  <si>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</si>
  <si>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</si>
  <si>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</si>
  <si>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</si>
  <si>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</si>
  <si>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</si>
  <si>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</si>
  <si>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</si>
  <si>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</si>
  <si>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</si>
  <si>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</si>
  <si>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</si>
  <si>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</si>
  <si>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</si>
  <si>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</si>
  <si>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</si>
  <si>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</si>
  <si>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</si>
  <si>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</si>
  <si>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</si>
  <si>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</si>
  <si>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</si>
  <si>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</si>
  <si>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</si>
  <si>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</si>
  <si>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</si>
  <si>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</si>
  <si>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</si>
  <si>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</si>
  <si>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</si>
  <si>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</si>
  <si>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</si>
  <si>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</si>
  <si>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</si>
  <si>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</si>
  <si>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</si>
  <si>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</si>
  <si>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</si>
  <si>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</si>
  <si>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</si>
  <si>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</si>
  <si>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</si>
  <si>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</si>
  <si>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</si>
  <si>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</si>
  <si>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</si>
  <si>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</si>
  <si>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</si>
  <si>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</si>
  <si>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</si>
  <si>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</si>
  <si>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</si>
  <si>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</si>
  <si>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</si>
  <si>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</si>
  <si>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</si>
  <si>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</si>
  <si>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</si>
  <si>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</si>
  <si>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</si>
  <si>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</si>
  <si>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</si>
  <si>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</si>
  <si>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</si>
  <si>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</si>
  <si>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</si>
  <si>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</si>
  <si>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</si>
  <si>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</si>
  <si>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</si>
  <si>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</si>
  <si>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</si>
  <si>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</si>
  <si>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</si>
  <si>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</si>
  <si>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</si>
  <si>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</si>
  <si>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</si>
  <si>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</si>
  <si>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</si>
  <si>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</si>
  <si>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</si>
  <si>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</si>
  <si>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</si>
  <si>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</si>
  <si>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</si>
  <si>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</si>
  <si>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</si>
  <si>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</si>
  <si>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</si>
  <si>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</si>
  <si>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</si>
  <si>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</si>
  <si>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</si>
  <si>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</si>
  <si>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</si>
  <si>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</si>
  <si>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</si>
  <si>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</si>
  <si>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</si>
  <si>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</si>
  <si>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</si>
  <si>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</si>
  <si>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</si>
  <si>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</si>
  <si>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</si>
  <si>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</si>
  <si>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</si>
  <si>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</si>
  <si>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</si>
  <si>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</si>
  <si>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</si>
  <si>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</si>
  <si>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</si>
  <si>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</si>
  <si>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</si>
  <si>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</si>
  <si>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</si>
  <si>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</si>
  <si>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</si>
  <si>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</si>
  <si>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</si>
  <si>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</si>
  <si>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</si>
  <si>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</si>
  <si>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</si>
  <si>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</si>
  <si>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</si>
  <si>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</si>
  <si>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</si>
  <si>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</si>
  <si>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</si>
  <si>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</si>
  <si>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</si>
  <si>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</si>
  <si>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</si>
  <si>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</si>
  <si>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</si>
  <si>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</si>
  <si>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</si>
  <si>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</si>
  <si>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</si>
  <si>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</si>
  <si>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</si>
  <si>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</si>
  <si>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</si>
  <si>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</si>
  <si>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</si>
  <si>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</si>
  <si>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</si>
  <si>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</si>
  <si>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</si>
  <si>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</si>
  <si>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</si>
  <si>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</si>
  <si>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</si>
  <si>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</si>
  <si>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</si>
  <si>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</si>
  <si>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</si>
  <si>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</si>
  <si>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</si>
  <si>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</si>
  <si>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</si>
  <si>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</si>
  <si>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</si>
  <si>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</si>
  <si>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</si>
  <si>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</si>
  <si>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</si>
  <si>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</si>
  <si>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</si>
  <si>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</si>
  <si>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</si>
  <si>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</si>
  <si>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</si>
  <si>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</si>
  <si>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</si>
  <si>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</si>
  <si>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</si>
  <si>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</si>
  <si>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</si>
  <si>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</si>
  <si>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</si>
  <si>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</si>
  <si>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</si>
  <si>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</si>
  <si>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</si>
  <si>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</si>
  <si>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</si>
  <si>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</si>
  <si>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</si>
  <si>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</si>
  <si>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</si>
  <si>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</si>
  <si>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</si>
  <si>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</si>
  <si>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</si>
  <si>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</si>
  <si>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</si>
  <si>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</si>
  <si>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</si>
  <si>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</si>
  <si>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</si>
  <si>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</si>
  <si>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</si>
  <si>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</si>
  <si>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</si>
  <si>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</si>
  <si>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</si>
  <si>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</si>
  <si>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</si>
  <si>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</si>
  <si>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</si>
  <si>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</si>
  <si>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</si>
  <si>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</si>
  <si>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</si>
  <si>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</si>
  <si>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</si>
  <si>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</si>
  <si>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</si>
  <si>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</si>
  <si>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</si>
  <si>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</si>
  <si>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</si>
  <si>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</si>
  <si>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</si>
  <si>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</si>
  <si>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</si>
  <si>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</si>
  <si>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</si>
  <si>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</si>
  <si>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</si>
  <si>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</si>
  <si>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</si>
  <si>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</si>
  <si>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</si>
  <si>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</si>
  <si>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</si>
  <si>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</si>
  <si>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</si>
  <si>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</si>
  <si>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</si>
  <si>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</si>
  <si>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</si>
  <si>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</si>
  <si>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</si>
  <si>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</si>
  <si>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</si>
  <si>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</si>
  <si>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</si>
  <si>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</si>
  <si>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</si>
  <si>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</si>
  <si>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</si>
  <si>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</si>
  <si>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</si>
  <si>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</si>
  <si>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</si>
  <si>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</si>
  <si>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</si>
  <si>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</si>
  <si>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</si>
  <si>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</si>
  <si>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</si>
  <si>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</si>
  <si>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</si>
  <si>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</si>
  <si>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</si>
  <si>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</si>
  <si>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</si>
  <si>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</si>
  <si>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</si>
  <si>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</si>
  <si>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</si>
  <si>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</si>
  <si>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</si>
  <si>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</si>
  <si>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</si>
  <si>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</si>
  <si>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</si>
  <si>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</si>
  <si>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</si>
  <si>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</si>
  <si>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</si>
  <si>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</si>
  <si>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</si>
  <si>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</si>
  <si>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</si>
  <si>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</si>
  <si>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</si>
  <si>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</si>
  <si>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</si>
  <si>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</si>
  <si>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</si>
  <si>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</si>
  <si>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</si>
  <si>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</si>
  <si>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</si>
  <si>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</si>
  <si>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</si>
  <si>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</si>
  <si>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</si>
  <si>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</si>
  <si>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</si>
  <si>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</si>
  <si>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</si>
  <si>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</si>
  <si>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</si>
  <si>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</si>
  <si>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</si>
  <si>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</si>
  <si>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</si>
  <si>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</si>
  <si>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</si>
  <si>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</si>
  <si>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</si>
  <si>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</si>
  <si>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</si>
  <si>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</si>
  <si>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</si>
  <si>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</si>
  <si>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</si>
  <si>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</si>
  <si>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</si>
  <si>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</si>
  <si>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</si>
  <si>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</si>
  <si>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</si>
  <si>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</si>
  <si>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</si>
  <si>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</si>
  <si>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</si>
  <si>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</si>
  <si>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</si>
  <si>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</si>
  <si>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</si>
  <si>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</si>
  <si>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</si>
  <si>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</si>
  <si>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</si>
  <si>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</si>
  <si>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</si>
  <si>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</si>
  <si>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</si>
  <si>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</si>
  <si>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</si>
  <si>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</si>
  <si>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</si>
  <si>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</si>
  <si>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</si>
  <si>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</si>
  <si>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</si>
  <si>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</si>
  <si>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</si>
  <si>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</si>
  <si>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</si>
  <si>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</si>
  <si>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</si>
  <si>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</si>
  <si>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</si>
  <si>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</si>
  <si>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</si>
  <si>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</si>
  <si>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</si>
  <si>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</si>
  <si>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</si>
  <si>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</si>
  <si>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</si>
  <si>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</si>
  <si>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</si>
  <si>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</si>
  <si>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</si>
  <si>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</si>
  <si>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</si>
  <si>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</si>
  <si>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</si>
  <si>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</si>
  <si>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</si>
  <si>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</si>
  <si>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</si>
  <si>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</si>
  <si>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</si>
  <si>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</si>
  <si>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</si>
  <si>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</si>
  <si>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</si>
  <si>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</si>
  <si>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</si>
  <si>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</si>
  <si>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</si>
  <si>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</si>
  <si>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</si>
  <si>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</si>
  <si>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</si>
  <si>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</si>
  <si>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</si>
  <si>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</si>
  <si>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</si>
  <si>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</si>
  <si>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</si>
  <si>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</si>
  <si>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</si>
  <si>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</si>
  <si>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</si>
  <si>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</si>
  <si>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</si>
  <si>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</si>
  <si>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</si>
  <si>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</si>
  <si>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</si>
  <si>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</si>
  <si>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</si>
  <si>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</si>
  <si>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</si>
  <si>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</si>
  <si>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</si>
  <si>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</si>
  <si>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</si>
  <si>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</si>
  <si>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</si>
  <si>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</si>
  <si>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</si>
  <si>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</si>
  <si>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</si>
  <si>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</si>
  <si>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</si>
  <si>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</si>
  <si>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</si>
  <si>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</si>
  <si>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</si>
  <si>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</si>
  <si>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</si>
  <si>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</si>
  <si>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</si>
  <si>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</si>
  <si>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</si>
  <si>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</si>
  <si>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</si>
  <si>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</si>
  <si>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</si>
  <si>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</si>
  <si>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</si>
  <si>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</si>
  <si>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</si>
  <si>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</si>
  <si>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</si>
  <si>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</si>
  <si>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</si>
  <si>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</si>
  <si>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</si>
  <si>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</si>
  <si>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</si>
  <si>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</si>
  <si>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</si>
  <si>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</si>
  <si>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</si>
  <si>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</si>
  <si>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</si>
  <si>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</si>
  <si>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</si>
  <si>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</si>
  <si>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</si>
  <si>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</si>
  <si>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</si>
  <si>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</si>
  <si>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</si>
  <si>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</si>
  <si>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</si>
  <si>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</si>
  <si>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</si>
  <si>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</si>
  <si>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</si>
  <si>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</si>
  <si>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</si>
  <si>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</si>
  <si>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</si>
  <si>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</si>
  <si>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</si>
  <si>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</si>
  <si>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</si>
  <si>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</si>
  <si>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</si>
  <si>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</si>
  <si>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</si>
  <si>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</si>
  <si>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</si>
  <si>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</si>
  <si>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</si>
  <si>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</si>
  <si>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</si>
  <si>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</si>
  <si>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</si>
  <si>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</si>
  <si>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</si>
  <si>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</si>
  <si>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</si>
  <si>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</si>
  <si>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</si>
  <si>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</si>
  <si>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</si>
  <si>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</si>
  <si>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</si>
  <si>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</si>
  <si>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</si>
  <si>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</si>
  <si>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</si>
  <si>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</si>
  <si>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</si>
  <si>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</si>
  <si>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</si>
  <si>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</si>
  <si>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</si>
  <si>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</si>
  <si>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</si>
  <si>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</si>
  <si>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</si>
  <si>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</si>
  <si>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</si>
  <si>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</si>
  <si>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</si>
  <si>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</si>
  <si>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</si>
  <si>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</si>
  <si>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</si>
  <si>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</si>
  <si>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</si>
  <si>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</si>
  <si>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</si>
  <si>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</si>
  <si>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</si>
  <si>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</si>
  <si>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</si>
  <si>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</si>
  <si>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</si>
  <si>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</si>
  <si>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</si>
  <si>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</si>
  <si>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</si>
  <si>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</si>
  <si>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</si>
  <si>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</si>
  <si>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</si>
  <si>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</si>
  <si>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</si>
  <si>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</si>
  <si>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</si>
  <si>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</si>
  <si>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</si>
  <si>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</si>
  <si>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</si>
  <si>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</si>
  <si>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</si>
  <si>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</si>
  <si>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</si>
  <si>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</si>
  <si>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</si>
  <si>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</si>
  <si>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</si>
  <si>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</si>
  <si>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</si>
  <si>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</si>
  <si>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</si>
  <si>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</si>
  <si>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</si>
  <si>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</si>
  <si>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</si>
  <si>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</si>
  <si>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</si>
  <si>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</si>
  <si>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</si>
  <si>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</si>
  <si>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</si>
  <si>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</si>
  <si>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</si>
  <si>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</si>
  <si>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</si>
  <si>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</si>
  <si>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</si>
  <si>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</si>
  <si>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</si>
  <si>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</si>
  <si>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</si>
  <si>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</si>
  <si>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</si>
  <si>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</si>
  <si>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</si>
  <si>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</si>
  <si>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</si>
  <si>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</si>
  <si>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</si>
  <si>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</si>
  <si>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</si>
  <si>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</si>
  <si>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</si>
  <si>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</si>
  <si>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</si>
  <si>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</si>
  <si>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</si>
  <si>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</si>
  <si>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</si>
  <si>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</si>
  <si>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</si>
  <si>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</si>
  <si>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</si>
  <si>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</si>
  <si>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</si>
  <si>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</si>
  <si>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</si>
  <si>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</si>
  <si>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</si>
  <si>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</si>
  <si>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</si>
  <si>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</si>
  <si>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</si>
  <si>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</si>
  <si>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</si>
  <si>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</si>
  <si>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</si>
  <si>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</si>
  <si>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</si>
  <si>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</si>
  <si>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</si>
  <si>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</si>
  <si>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</si>
  <si>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</si>
  <si>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</si>
  <si>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</si>
  <si>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</si>
  <si>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</si>
  <si>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</si>
  <si>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</si>
  <si>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</si>
  <si>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</si>
  <si>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</si>
  <si>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</si>
  <si>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</si>
  <si>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</si>
  <si>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</si>
  <si>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</si>
  <si>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</si>
  <si>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</si>
  <si>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</si>
  <si>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</si>
  <si>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</si>
  <si>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</si>
  <si>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</si>
  <si>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</si>
  <si>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</si>
  <si>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</si>
  <si>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</si>
  <si>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</si>
  <si>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</si>
  <si>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</si>
  <si>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</si>
  <si>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</si>
  <si>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</si>
  <si>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</si>
  <si>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</si>
  <si>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</si>
  <si>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</si>
  <si>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</si>
  <si>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</si>
  <si>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</si>
  <si>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</si>
  <si>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</si>
  <si>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</si>
  <si>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</si>
  <si>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</si>
  <si>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</si>
  <si>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</si>
  <si>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</si>
  <si>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</si>
  <si>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</si>
  <si>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</si>
  <si>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</si>
  <si>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</si>
  <si>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</si>
  <si>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</si>
  <si>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</si>
  <si>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</si>
  <si>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</si>
  <si>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</si>
  <si>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</si>
  <si>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</si>
  <si>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</si>
  <si>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</si>
  <si>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</si>
  <si>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</si>
  <si>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</si>
  <si>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</si>
  <si>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</si>
  <si>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</si>
  <si>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</si>
  <si>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</si>
  <si>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</si>
  <si>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</si>
  <si>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</si>
  <si>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</si>
  <si>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</si>
  <si>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</si>
  <si>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</si>
  <si>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</si>
  <si>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</si>
  <si>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</si>
  <si>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</si>
  <si>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</si>
  <si>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</si>
  <si>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</si>
  <si>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</si>
  <si>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</si>
  <si>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</si>
  <si>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</si>
  <si>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</si>
  <si>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</si>
  <si>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</si>
  <si>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</si>
  <si>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</si>
  <si>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</si>
  <si>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</si>
  <si>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</si>
  <si>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</si>
  <si>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</si>
  <si>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</si>
  <si>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</si>
  <si>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</si>
  <si>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</si>
  <si>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</si>
  <si>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</si>
  <si>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</si>
  <si>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</si>
  <si>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</si>
  <si>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</si>
  <si>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</si>
  <si>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</si>
  <si>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</si>
  <si>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</si>
  <si>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</si>
  <si>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</si>
  <si>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</si>
  <si>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</si>
  <si>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</si>
  <si>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</si>
  <si>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</si>
  <si>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</si>
  <si>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</si>
  <si>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</si>
  <si>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</si>
  <si>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</si>
  <si>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</si>
  <si>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</si>
  <si>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</si>
  <si>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</si>
  <si>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</si>
  <si>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</si>
  <si>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</si>
  <si>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</si>
  <si>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</si>
  <si>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</si>
  <si>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</si>
  <si>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</si>
  <si>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</si>
  <si>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</si>
  <si>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</si>
  <si>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</si>
  <si>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</si>
  <si>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</si>
  <si>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</si>
  <si>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</si>
  <si>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</si>
  <si>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</si>
  <si>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</si>
  <si>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</si>
  <si>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</si>
  <si>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</si>
  <si>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</si>
  <si>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</si>
  <si>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</si>
  <si>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</si>
  <si>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</si>
  <si>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</si>
  <si>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</si>
  <si>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</si>
  <si>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</si>
  <si>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</si>
  <si>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</si>
  <si>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</si>
  <si>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</si>
  <si>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</si>
  <si>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</si>
  <si>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</si>
  <si>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</si>
  <si>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</si>
  <si>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</si>
  <si>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</si>
  <si>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</si>
  <si>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</si>
  <si>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</si>
  <si>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</si>
  <si>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</si>
  <si>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</si>
  <si>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</si>
  <si>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</si>
  <si>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</si>
  <si>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</si>
  <si>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</si>
  <si>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</si>
  <si>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</si>
  <si>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</si>
  <si>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</si>
  <si>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</si>
  <si>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</si>
  <si>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</si>
  <si>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</si>
  <si>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</si>
  <si>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</si>
  <si>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</si>
  <si>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</si>
  <si>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</si>
  <si>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</si>
  <si>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</si>
  <si>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</si>
  <si>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</si>
  <si>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</si>
  <si>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</si>
  <si>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</si>
  <si>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</si>
  <si>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</si>
  <si>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</si>
  <si>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</si>
  <si>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</si>
  <si>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</si>
  <si>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</si>
  <si>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</si>
  <si>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</si>
  <si>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</si>
  <si>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</si>
  <si>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</si>
  <si>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</si>
  <si>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</si>
  <si>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</si>
  <si>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</si>
  <si>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</si>
  <si>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</si>
  <si>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</si>
  <si>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</si>
  <si>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</si>
  <si>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</si>
  <si>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</si>
  <si>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</si>
  <si>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</si>
  <si>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</si>
  <si>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</si>
  <si>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</si>
  <si>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</si>
  <si>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</si>
  <si>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</si>
  <si>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</si>
  <si>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</si>
  <si>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</si>
  <si>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</si>
  <si>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</si>
  <si>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</si>
  <si>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</si>
  <si>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</si>
  <si>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</si>
  <si>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</si>
  <si>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</si>
  <si>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</si>
  <si>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</si>
  <si>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</si>
  <si>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</si>
  <si>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</si>
  <si>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</si>
  <si>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</si>
  <si>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</si>
  <si>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</si>
  <si>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</si>
  <si>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</si>
  <si>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</si>
  <si>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</si>
  <si>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</si>
  <si>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</si>
  <si>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</si>
  <si>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</si>
  <si>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</si>
  <si>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</si>
  <si>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</si>
  <si>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</si>
  <si>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</si>
  <si>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</si>
  <si>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</si>
  <si>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</si>
  <si>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</si>
  <si>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</si>
  <si>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</si>
  <si>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</si>
  <si>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</si>
  <si>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</si>
  <si>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</si>
  <si>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</si>
  <si>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</si>
  <si>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</si>
  <si>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</si>
  <si>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</si>
  <si>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</si>
  <si>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</si>
  <si>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</si>
  <si>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</si>
  <si>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</si>
  <si>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</si>
  <si>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</si>
  <si>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</si>
  <si>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</si>
  <si>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</si>
  <si>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</si>
  <si>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</si>
  <si>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</si>
  <si>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</si>
  <si>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</si>
  <si>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</si>
  <si>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</si>
  <si>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</si>
  <si>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</si>
  <si>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</si>
  <si>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</si>
  <si>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</si>
  <si>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</si>
  <si>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</si>
  <si>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</si>
  <si>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</si>
  <si>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</si>
  <si>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</si>
  <si>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</si>
  <si>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</si>
  <si>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</si>
  <si>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</si>
  <si>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</si>
  <si>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</si>
  <si>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</si>
  <si>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</si>
  <si>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</si>
  <si>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</si>
  <si>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</si>
  <si>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</si>
  <si>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</si>
  <si>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</si>
  <si>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</si>
  <si>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</si>
  <si>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</si>
  <si>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</si>
  <si>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</si>
  <si>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</si>
  <si>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</si>
  <si>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</si>
  <si>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</si>
  <si>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</si>
  <si>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</si>
  <si>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</si>
  <si>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</si>
  <si>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</si>
  <si>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</si>
  <si>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</si>
  <si>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</si>
  <si>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</si>
  <si>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</si>
  <si>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</si>
  <si>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</si>
  <si>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</si>
  <si>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</si>
  <si>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</si>
  <si>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</si>
  <si>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</si>
  <si>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</si>
  <si>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</si>
  <si>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</si>
  <si>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</si>
  <si>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</si>
  <si>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</si>
  <si>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</si>
  <si>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</si>
  <si>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</si>
  <si>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</si>
  <si>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</si>
  <si>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</si>
  <si>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</si>
  <si>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</si>
  <si>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</si>
  <si>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</si>
  <si>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</si>
  <si>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</si>
  <si>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</si>
  <si>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</si>
  <si>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</si>
  <si>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</si>
  <si>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</si>
  <si>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</si>
  <si>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</si>
  <si>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</si>
  <si>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</si>
  <si>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</si>
  <si>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</si>
  <si>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</si>
  <si>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</si>
  <si>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</si>
  <si>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</si>
  <si>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</si>
  <si>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</si>
  <si>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</si>
  <si>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</si>
  <si>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</si>
  <si>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</si>
  <si>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</si>
  <si>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</si>
  <si>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</si>
  <si>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</si>
  <si>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</si>
  <si>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</si>
  <si>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</si>
  <si>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</si>
  <si>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</si>
  <si>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</si>
  <si>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</si>
  <si>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</si>
  <si>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</si>
  <si>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</si>
  <si>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</si>
  <si>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</si>
  <si>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</si>
  <si>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</si>
  <si>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</si>
  <si>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</si>
  <si>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</si>
  <si>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</si>
  <si>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</si>
  <si>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</si>
  <si>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</si>
  <si>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</si>
  <si>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</si>
  <si>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</si>
  <si>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</si>
  <si>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</si>
  <si>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</si>
  <si>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</si>
  <si>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</si>
  <si>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</si>
  <si>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</si>
  <si>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</si>
  <si>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</si>
  <si>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</si>
  <si>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</si>
  <si>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</si>
  <si>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</si>
  <si>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</si>
  <si>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</si>
  <si>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</si>
  <si>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</si>
  <si>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</si>
  <si>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</si>
  <si>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</si>
  <si>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</si>
  <si>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</si>
  <si>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</si>
  <si>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</si>
  <si>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</si>
  <si>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</si>
  <si>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</si>
  <si>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</si>
  <si>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</si>
  <si>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</si>
  <si>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</si>
  <si>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</si>
  <si>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</si>
  <si>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</si>
  <si>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</si>
  <si>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</si>
  <si>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</si>
  <si>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</si>
  <si>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</si>
  <si>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</si>
  <si>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</si>
  <si>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</si>
  <si>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</si>
  <si>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</si>
  <si>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</si>
  <si>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</si>
  <si>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</si>
  <si>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</si>
  <si>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</si>
  <si>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</si>
  <si>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</si>
  <si>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</si>
  <si>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</si>
  <si>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</si>
  <si>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</si>
  <si>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</si>
  <si>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</si>
  <si>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</si>
  <si>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</si>
  <si>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</si>
  <si>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</si>
  <si>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</si>
  <si>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</si>
  <si>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</si>
  <si>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</si>
  <si>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</si>
  <si>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</si>
  <si>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</si>
  <si>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</si>
  <si>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</si>
  <si>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</si>
  <si>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</si>
  <si>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</si>
  <si>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</si>
  <si>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</si>
  <si>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</si>
  <si>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</si>
  <si>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</si>
  <si>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</si>
  <si>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</si>
  <si>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</si>
  <si>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</si>
  <si>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</si>
  <si>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</si>
  <si>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</si>
  <si>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</si>
  <si>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</si>
  <si>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</si>
  <si>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</si>
  <si>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</si>
  <si>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</si>
  <si>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</si>
  <si>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</si>
  <si>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</si>
  <si>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</si>
  <si>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</si>
  <si>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</si>
  <si>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</si>
  <si>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</si>
  <si>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</si>
  <si>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</si>
  <si>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</si>
  <si>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</si>
  <si>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</si>
  <si>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</si>
  <si>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</si>
  <si>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</si>
  <si>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</si>
  <si>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</si>
  <si>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</si>
  <si>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</si>
  <si>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</si>
  <si>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</si>
  <si>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</si>
  <si>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</si>
  <si>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</si>
  <si>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</si>
  <si>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</si>
  <si>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</si>
  <si>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</si>
  <si>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</si>
  <si>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</si>
  <si>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</si>
  <si>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</si>
  <si>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</si>
  <si>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</si>
  <si>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</si>
  <si>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</si>
  <si>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</si>
  <si>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</si>
  <si>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</si>
  <si>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</si>
  <si>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</si>
  <si>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</si>
  <si>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</si>
  <si>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</si>
  <si>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</si>
  <si>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</si>
  <si>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</si>
  <si>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</si>
  <si>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</si>
  <si>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</si>
  <si>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</si>
  <si>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</si>
  <si>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</si>
  <si>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</si>
  <si>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</si>
  <si>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</si>
  <si>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</si>
  <si>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</si>
  <si>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</si>
  <si>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</si>
  <si>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</si>
  <si>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</si>
  <si>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</si>
  <si>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</si>
  <si>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</si>
  <si>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</si>
  <si>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</si>
  <si>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</si>
  <si>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</si>
  <si>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</si>
  <si>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</si>
  <si>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</si>
  <si>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</si>
  <si>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</si>
  <si>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</si>
  <si>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</si>
  <si>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</si>
  <si>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</si>
  <si>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</si>
  <si>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</si>
  <si>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</si>
  <si>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</si>
  <si>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</si>
  <si>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</si>
  <si>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</si>
  <si>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</si>
  <si>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</si>
  <si>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</si>
  <si>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</si>
  <si>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</si>
  <si>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</si>
  <si>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</si>
  <si>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</si>
  <si>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</si>
  <si>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</si>
  <si>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</si>
  <si>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</si>
  <si>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</si>
  <si>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</si>
  <si>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</si>
  <si>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</si>
  <si>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</si>
  <si>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</si>
  <si>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</si>
  <si>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</si>
  <si>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</si>
  <si>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</si>
  <si>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</si>
  <si>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</si>
  <si>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</si>
  <si>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</si>
  <si>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</si>
  <si>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</si>
  <si>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</si>
  <si>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</si>
  <si>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</si>
  <si>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</si>
  <si>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</si>
  <si>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</si>
  <si>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</si>
  <si>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</si>
  <si>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</si>
  <si>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</si>
  <si>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</si>
  <si>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</si>
  <si>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</si>
  <si>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</si>
  <si>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</si>
  <si>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</si>
  <si>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</si>
  <si>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</si>
  <si>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</si>
  <si>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</si>
  <si>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</si>
  <si>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</si>
  <si>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</si>
  <si>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</si>
  <si>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</si>
  <si>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</si>
  <si>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</si>
  <si>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</si>
  <si>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</si>
  <si>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</si>
  <si>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</si>
  <si>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</si>
  <si>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</si>
  <si>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</si>
  <si>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</si>
  <si>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</si>
  <si>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</si>
  <si>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</si>
  <si>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</si>
  <si>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</si>
  <si>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</si>
  <si>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</si>
  <si>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</si>
  <si>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</si>
  <si>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</si>
  <si>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</si>
  <si>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</si>
  <si>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</si>
  <si>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</si>
  <si>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</si>
  <si>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</si>
  <si>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</si>
  <si>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</si>
  <si>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</si>
  <si>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</si>
  <si>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</si>
  <si>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</si>
  <si>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</si>
  <si>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</si>
  <si>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</si>
  <si>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</si>
  <si>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</si>
  <si>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</si>
  <si>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</si>
  <si>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</si>
  <si>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</si>
  <si>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</si>
  <si>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</si>
  <si>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</si>
  <si>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</si>
  <si>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</si>
  <si>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</si>
  <si>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</si>
  <si>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</si>
  <si>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</si>
  <si>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</si>
  <si>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</si>
  <si>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</si>
  <si>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</si>
  <si>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</si>
  <si>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</si>
  <si>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</si>
  <si>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</si>
  <si>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</si>
  <si>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</si>
  <si>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</si>
  <si>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</si>
  <si>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</si>
  <si>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</si>
  <si>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</si>
  <si>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</si>
  <si>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</si>
  <si>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</si>
  <si>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</si>
  <si>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</si>
  <si>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</si>
  <si>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</si>
  <si>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</si>
  <si>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</si>
  <si>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</si>
  <si>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</si>
  <si>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</si>
  <si>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</si>
  <si>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</si>
  <si>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</si>
  <si>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</si>
  <si>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</si>
  <si>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</si>
  <si>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</si>
  <si>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</si>
  <si>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</si>
  <si>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</si>
  <si>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</si>
  <si>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</si>
  <si>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</si>
  <si>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</si>
  <si>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</si>
  <si>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</si>
  <si>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</si>
  <si>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</si>
  <si>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</si>
  <si>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</si>
  <si>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</si>
  <si>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</si>
  <si>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</si>
  <si>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</si>
  <si>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</si>
  <si>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</si>
  <si>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</si>
  <si>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</si>
  <si>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</si>
  <si>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</si>
  <si>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</si>
  <si>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</si>
  <si>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</si>
  <si>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</si>
  <si>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</si>
  <si>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</si>
  <si>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</si>
  <si>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</si>
  <si>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</si>
  <si>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</si>
  <si>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</si>
  <si>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</si>
  <si>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</si>
  <si>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</si>
  <si>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</si>
  <si>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</si>
  <si>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</si>
  <si>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</si>
  <si>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</si>
  <si>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</si>
  <si>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</si>
  <si>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</si>
  <si>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</si>
  <si>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</si>
  <si>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</si>
  <si>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</si>
  <si>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</si>
  <si>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</si>
  <si>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</si>
  <si>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</si>
  <si>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</si>
  <si>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</si>
  <si>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</si>
  <si>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</si>
  <si>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</si>
  <si>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</si>
  <si>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</si>
  <si>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</si>
  <si>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</si>
  <si>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</si>
  <si>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</si>
  <si>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</si>
  <si>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</si>
  <si>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</si>
  <si>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</si>
  <si>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</si>
  <si>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</si>
  <si>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</si>
  <si>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</si>
  <si>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</si>
  <si>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</si>
  <si>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</si>
  <si>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</si>
  <si>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</si>
  <si>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</si>
  <si>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</si>
  <si>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</si>
  <si>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</si>
  <si>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</si>
  <si>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</si>
  <si>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</si>
  <si>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</si>
  <si>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</si>
  <si>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</si>
  <si>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</si>
  <si>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</si>
  <si>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</si>
  <si>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</si>
  <si>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</si>
  <si>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</si>
  <si>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</si>
  <si>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</si>
  <si>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</si>
  <si>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</si>
  <si>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</si>
  <si>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</si>
  <si>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</si>
  <si>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</si>
  <si>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</si>
  <si>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</si>
  <si>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</si>
  <si>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</si>
  <si>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</si>
  <si>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</si>
  <si>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</si>
  <si>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</si>
  <si>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</si>
  <si>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</si>
  <si>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</si>
  <si>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</si>
  <si>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</si>
  <si>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</si>
  <si>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</si>
  <si>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</si>
  <si>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</si>
  <si>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</si>
  <si>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</si>
  <si>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</si>
  <si>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</si>
  <si>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</si>
  <si>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</si>
  <si>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</si>
  <si>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</si>
  <si>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</si>
  <si>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</si>
  <si>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</si>
  <si>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</si>
  <si>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</si>
  <si>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</si>
  <si>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</si>
  <si>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</si>
  <si>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</si>
  <si>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</si>
  <si>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</si>
  <si>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</si>
  <si>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</si>
  <si>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</si>
  <si>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</si>
  <si>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</si>
  <si>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</si>
  <si>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</si>
  <si>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</si>
  <si>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</si>
  <si>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</si>
  <si>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</si>
  <si>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</si>
  <si>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</si>
  <si>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</si>
  <si>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</si>
  <si>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</si>
  <si>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</si>
  <si>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</si>
  <si>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</si>
  <si>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</si>
  <si>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</si>
  <si>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</si>
  <si>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</si>
  <si>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</si>
  <si>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</si>
  <si>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</si>
  <si>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</si>
  <si>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</si>
  <si>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</si>
  <si>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</si>
  <si>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</si>
  <si>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</si>
  <si>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</si>
  <si>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</si>
  <si>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</si>
  <si>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</si>
  <si>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</si>
  <si>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</si>
  <si>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</si>
  <si>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</si>
  <si>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</si>
  <si>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</si>
  <si>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</si>
  <si>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</si>
  <si>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</si>
  <si>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</si>
  <si>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</si>
  <si>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</si>
  <si>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</si>
  <si>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</si>
  <si>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</si>
  <si>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</si>
  <si>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</si>
  <si>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</si>
  <si>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</si>
  <si>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</si>
  <si>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</si>
  <si>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</si>
  <si>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</si>
  <si>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</si>
  <si>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</si>
  <si>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</si>
  <si>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</si>
  <si>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</si>
  <si>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</si>
  <si>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</si>
  <si>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</si>
  <si>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</si>
  <si>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</si>
  <si>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</si>
  <si>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</si>
  <si>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</si>
  <si>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</si>
  <si>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</si>
  <si>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</si>
  <si>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</si>
  <si>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</si>
  <si>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</si>
  <si>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</si>
  <si>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</si>
  <si>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</si>
  <si>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</si>
  <si>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</si>
  <si>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</si>
  <si>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</si>
  <si>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</si>
  <si>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</si>
  <si>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</si>
  <si>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</si>
  <si>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</si>
  <si>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</si>
  <si>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</si>
  <si>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</si>
  <si>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</si>
  <si>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</si>
  <si>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</si>
  <si>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</si>
  <si>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</si>
  <si>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</si>
  <si>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</si>
  <si>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</si>
  <si>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</si>
  <si>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</si>
  <si>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</si>
  <si>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</si>
  <si>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</si>
  <si>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</si>
  <si>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</si>
  <si>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</si>
  <si>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</si>
  <si>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</si>
  <si>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</si>
  <si>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</si>
  <si>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</si>
  <si>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</si>
  <si>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</si>
  <si>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</si>
  <si>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</si>
  <si>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</si>
  <si>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</si>
  <si>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</si>
  <si>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</si>
  <si>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</si>
  <si>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</si>
  <si>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</si>
  <si>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</si>
  <si>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</si>
  <si>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</si>
  <si>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</si>
  <si>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</si>
  <si>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</si>
  <si>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</si>
  <si>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</si>
  <si>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</si>
  <si>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</si>
  <si>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</si>
  <si>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</si>
  <si>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</si>
  <si>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</si>
  <si>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</si>
  <si>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</si>
  <si>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</si>
  <si>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</si>
  <si>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</si>
  <si>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</si>
  <si>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</si>
  <si>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</si>
  <si>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</si>
  <si>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</si>
  <si>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</si>
  <si>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</si>
  <si>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</si>
  <si>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</si>
  <si>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</si>
  <si>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</si>
  <si>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</si>
  <si>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</si>
  <si>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</si>
  <si>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</si>
  <si>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</si>
  <si>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</si>
  <si>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</si>
  <si>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</si>
  <si>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</si>
  <si>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</si>
  <si>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</si>
  <si>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</si>
  <si>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</si>
  <si>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</si>
  <si>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</si>
  <si>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</si>
  <si>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</si>
  <si>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</si>
  <si>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</si>
  <si>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</si>
  <si>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</si>
  <si>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</si>
  <si>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</si>
  <si>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</si>
  <si>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</si>
  <si>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</si>
  <si>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</si>
  <si>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</si>
  <si>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</si>
  <si>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</si>
  <si>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</si>
  <si>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</si>
  <si>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</si>
  <si>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</si>
  <si>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</si>
  <si>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</si>
  <si>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</si>
  <si>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</si>
  <si>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</si>
  <si>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</si>
  <si>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</si>
  <si>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</si>
  <si>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</si>
  <si>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</si>
  <si>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</si>
  <si>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</si>
  <si>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</si>
  <si>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</si>
  <si>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</si>
  <si>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</si>
  <si>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</si>
  <si>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</si>
  <si>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</si>
  <si>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</si>
  <si>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</si>
  <si>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</si>
  <si>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</si>
  <si>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</si>
  <si>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</si>
  <si>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</si>
  <si>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</si>
  <si>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</si>
  <si>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</si>
  <si>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</si>
  <si>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</si>
  <si>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</si>
  <si>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</si>
  <si>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</si>
  <si>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</si>
  <si>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</si>
  <si>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</si>
  <si>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</si>
  <si>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</si>
  <si>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</si>
  <si>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</si>
  <si>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</si>
  <si>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</si>
  <si>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</si>
  <si>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</si>
  <si>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</si>
  <si>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</si>
  <si>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</si>
  <si>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</si>
  <si>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</si>
  <si>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</si>
  <si>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</si>
  <si>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</si>
  <si>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</si>
  <si>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</si>
  <si>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</si>
  <si>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</si>
  <si>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</si>
  <si>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</si>
  <si>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</si>
  <si>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</si>
  <si>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</si>
  <si>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</si>
  <si>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</si>
  <si>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</si>
  <si>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</si>
  <si>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</si>
  <si>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</si>
  <si>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</si>
  <si>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</si>
  <si>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</si>
  <si>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</si>
  <si>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</si>
  <si>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</si>
  <si>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</si>
  <si>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</si>
  <si>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</si>
  <si>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</si>
  <si>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</si>
  <si>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</si>
  <si>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</si>
  <si>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</si>
  <si>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</si>
  <si>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</si>
  <si>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</si>
  <si>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</si>
  <si>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</si>
  <si>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</si>
  <si>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</si>
  <si>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</si>
  <si>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</si>
  <si>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</si>
  <si>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</si>
  <si>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</si>
  <si>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</si>
  <si>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</si>
  <si>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</si>
  <si>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</si>
  <si>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</si>
  <si>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</si>
  <si>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</si>
  <si>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</si>
  <si>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</si>
  <si>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</si>
  <si>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</si>
  <si>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</si>
  <si>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</si>
  <si>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</si>
  <si>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</si>
  <si>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</si>
  <si>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</si>
  <si>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</si>
  <si>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</si>
  <si>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</si>
  <si>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</si>
  <si>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</si>
  <si>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</si>
  <si>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</si>
  <si>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</si>
  <si>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</si>
  <si>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</si>
  <si>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</si>
  <si>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</si>
  <si>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</si>
  <si>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</si>
  <si>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</si>
  <si>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</si>
  <si>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</si>
  <si>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</si>
  <si>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</si>
  <si>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</si>
  <si>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</si>
  <si>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</si>
  <si>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</si>
  <si>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</si>
  <si>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</si>
  <si>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</si>
  <si>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</si>
  <si>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</si>
  <si>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</si>
  <si>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</si>
  <si>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</si>
  <si>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</si>
  <si>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</si>
  <si>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</si>
  <si>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</si>
  <si>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</si>
  <si>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</si>
  <si>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</si>
  <si>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</si>
  <si>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</si>
  <si>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</si>
  <si>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</si>
  <si>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</si>
  <si>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</si>
  <si>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</si>
  <si>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</si>
  <si>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</si>
  <si>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</si>
  <si>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</si>
  <si>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</si>
  <si>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</si>
  <si>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</si>
  <si>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</si>
  <si>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</si>
  <si>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</si>
  <si>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</si>
  <si>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</si>
  <si>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</si>
  <si>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</si>
  <si>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</si>
  <si>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</si>
  <si>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</si>
  <si>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</si>
  <si>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</si>
  <si>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</si>
  <si>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</si>
  <si>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</si>
  <si>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</si>
  <si>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</si>
  <si>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</si>
  <si>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</si>
  <si>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</si>
  <si>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</si>
  <si>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</si>
  <si>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</si>
  <si>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</si>
  <si>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</si>
  <si>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</si>
  <si>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</si>
  <si>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</si>
  <si>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</si>
  <si>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</si>
  <si>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</si>
  <si>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</si>
  <si>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</si>
  <si>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</si>
  <si>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</si>
  <si>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</si>
  <si>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</si>
  <si>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</si>
  <si>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</si>
  <si>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</si>
  <si>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</si>
  <si>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</si>
  <si>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</si>
  <si>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</si>
  <si>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</si>
  <si>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</si>
  <si>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</si>
  <si>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</si>
  <si>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</si>
  <si>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</si>
  <si>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</si>
  <si>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</si>
  <si>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</si>
  <si>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</si>
  <si>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</si>
  <si>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</si>
  <si>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</si>
  <si>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</si>
  <si>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</si>
  <si>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</si>
  <si>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</si>
  <si>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</si>
  <si>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</si>
  <si>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</si>
  <si>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</si>
  <si>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</si>
  <si>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</si>
  <si>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</si>
  <si>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</si>
  <si>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</si>
  <si>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</si>
  <si>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</si>
  <si>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</si>
  <si>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</si>
  <si>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</si>
  <si>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</si>
  <si>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</si>
  <si>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</si>
  <si>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</si>
  <si>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</si>
  <si>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</si>
  <si>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</si>
  <si>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</si>
  <si>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</si>
  <si>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</si>
  <si>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</si>
  <si>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</si>
  <si>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</si>
  <si>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</si>
  <si>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</si>
  <si>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</si>
  <si>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</si>
  <si>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</si>
  <si>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</si>
  <si>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</si>
  <si>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</si>
  <si>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</si>
  <si>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</si>
  <si>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</si>
  <si>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</si>
  <si>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</si>
  <si>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</si>
  <si>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</si>
  <si>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</si>
  <si>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</si>
  <si>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</si>
  <si>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</si>
  <si>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</si>
  <si>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</si>
  <si>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</si>
  <si>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</si>
  <si>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</si>
  <si>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</si>
  <si>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</si>
  <si>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</si>
  <si>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</si>
  <si>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</si>
  <si>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</si>
  <si>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</si>
  <si>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</si>
  <si>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</si>
  <si>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</si>
  <si>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</si>
  <si>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</si>
  <si>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</si>
  <si>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</si>
  <si>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</si>
  <si>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</si>
  <si>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</si>
  <si>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</si>
  <si>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</si>
  <si>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</si>
  <si>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</si>
  <si>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</si>
  <si>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</si>
  <si>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</si>
  <si>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</si>
  <si>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</si>
  <si>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</si>
  <si>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</si>
  <si>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</si>
  <si>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</si>
  <si>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</si>
  <si>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</si>
  <si>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</si>
  <si>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</si>
  <si>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</si>
  <si>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</si>
  <si>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</si>
  <si>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</si>
  <si>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</si>
  <si>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</si>
  <si>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</si>
  <si>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</si>
  <si>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</si>
  <si>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</si>
  <si>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</si>
  <si>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</si>
  <si>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</si>
  <si>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</si>
  <si>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</si>
  <si>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</si>
  <si>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</si>
  <si>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</si>
  <si>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</si>
  <si>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</si>
  <si>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</si>
  <si>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</si>
  <si>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</si>
  <si>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</si>
  <si>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</si>
  <si>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</si>
  <si>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</si>
  <si>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</si>
  <si>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</si>
  <si>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</si>
  <si>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</si>
  <si>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</si>
  <si>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</si>
  <si>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</si>
  <si>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</si>
  <si>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</si>
  <si>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</si>
  <si>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</si>
  <si>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</si>
  <si>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</si>
  <si>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</si>
  <si>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</si>
  <si>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</si>
  <si>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</si>
  <si>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</si>
  <si>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</si>
  <si>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</si>
  <si>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</si>
  <si>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</si>
  <si>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</si>
  <si>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</si>
  <si>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</si>
  <si>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</si>
  <si>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</si>
  <si>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</si>
  <si>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</si>
  <si>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</si>
  <si>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</si>
  <si>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</si>
  <si>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</si>
  <si>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</si>
  <si>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</si>
  <si>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</si>
  <si>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</si>
  <si>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</si>
  <si>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</si>
  <si>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</si>
  <si>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</si>
  <si>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</si>
  <si>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</si>
  <si>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</si>
  <si>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</si>
  <si>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</si>
  <si>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</si>
  <si>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</si>
  <si>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</si>
  <si>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</si>
  <si>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</si>
  <si>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</si>
  <si>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</si>
  <si>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</si>
  <si>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</si>
  <si>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</si>
  <si>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</si>
  <si>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</si>
  <si>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</si>
  <si>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</si>
  <si>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</si>
  <si>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</si>
  <si>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</si>
  <si>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</si>
  <si>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</si>
  <si>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</si>
  <si>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</si>
  <si>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</si>
  <si>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</si>
  <si>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</si>
  <si>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</si>
  <si>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</si>
  <si>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</si>
  <si>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</si>
  <si>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</si>
  <si>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</si>
  <si>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</si>
  <si>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</si>
  <si>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</si>
  <si>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</si>
  <si>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</si>
  <si>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</si>
  <si>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</si>
  <si>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</si>
  <si>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</si>
  <si>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</si>
  <si>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</si>
  <si>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</si>
  <si>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</si>
  <si>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</si>
  <si>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</si>
  <si>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</si>
  <si>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</si>
  <si>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</si>
  <si>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</si>
  <si>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</si>
  <si>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</si>
  <si>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</si>
  <si>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</si>
  <si>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</si>
  <si>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</si>
  <si>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</si>
  <si>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</si>
  <si>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</si>
  <si>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</si>
  <si>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</si>
  <si>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</si>
  <si>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</si>
  <si>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</si>
  <si>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</si>
  <si>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</si>
  <si>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</si>
  <si>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</si>
  <si>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</si>
  <si>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</si>
  <si>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</si>
  <si>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</si>
  <si>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</si>
  <si>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</si>
  <si>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</si>
  <si>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</si>
  <si>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</si>
  <si>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</si>
  <si>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</si>
  <si>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</si>
  <si>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</si>
  <si>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</si>
  <si>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</si>
  <si>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</si>
  <si>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</si>
  <si>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</si>
  <si>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</si>
  <si>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</si>
  <si>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</si>
  <si>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</si>
  <si>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</si>
  <si>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</si>
  <si>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</si>
  <si>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</si>
  <si>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</si>
  <si>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</si>
  <si>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</si>
  <si>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</si>
  <si>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</si>
  <si>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</si>
  <si>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</si>
  <si>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</si>
  <si>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</si>
  <si>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</si>
  <si>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</si>
  <si>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</si>
  <si>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</si>
  <si>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</si>
  <si>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</si>
  <si>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</si>
  <si>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</si>
  <si>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</si>
  <si>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</si>
  <si>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</si>
  <si>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</si>
  <si>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</si>
  <si>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</si>
  <si>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</si>
  <si>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</si>
  <si>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</si>
  <si>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</si>
  <si>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</si>
  <si>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</si>
  <si>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</si>
  <si>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</si>
  <si>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</si>
  <si>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</si>
  <si>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</si>
  <si>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</si>
  <si>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</si>
  <si>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</si>
  <si>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</si>
  <si>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</si>
  <si>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</si>
  <si>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</si>
  <si>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</si>
  <si>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</si>
  <si>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</si>
  <si>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</si>
  <si>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</si>
  <si>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</si>
  <si>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</si>
  <si>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</si>
  <si>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</si>
  <si>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</si>
  <si>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</si>
  <si>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</si>
  <si>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</si>
  <si>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</si>
  <si>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</si>
  <si>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</si>
  <si>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</si>
  <si>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</si>
  <si>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</si>
  <si>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</si>
  <si>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</si>
  <si>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</si>
  <si>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</si>
  <si>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</si>
  <si>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</si>
  <si>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</si>
  <si>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</si>
  <si>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</si>
  <si>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</si>
  <si>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</si>
  <si>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</si>
  <si>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</si>
  <si>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</si>
  <si>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</si>
  <si>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</si>
  <si>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</si>
  <si>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</si>
  <si>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</si>
  <si>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</si>
  <si>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</si>
  <si>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</si>
  <si>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</si>
  <si>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</si>
  <si>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</si>
  <si>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</si>
  <si>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</si>
  <si>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</si>
  <si>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</si>
  <si>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</si>
  <si>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</si>
  <si>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</si>
  <si>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</si>
  <si>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</si>
  <si>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</si>
  <si>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</si>
  <si>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</si>
  <si>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</si>
  <si>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</si>
  <si>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</si>
  <si>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</si>
  <si>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</si>
  <si>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</si>
  <si>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</si>
  <si>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</si>
  <si>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</si>
  <si>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</si>
  <si>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</si>
  <si>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</si>
  <si>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</si>
  <si>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</si>
  <si>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</si>
  <si>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</si>
  <si>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</si>
  <si>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</si>
  <si>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</si>
  <si>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</si>
  <si>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</si>
  <si>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</si>
  <si>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</si>
  <si>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</si>
  <si>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</si>
  <si>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</si>
  <si>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</si>
  <si>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</si>
  <si>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</si>
  <si>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</si>
  <si>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</si>
  <si>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</si>
  <si>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</si>
  <si>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</si>
  <si>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</si>
  <si>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</si>
  <si>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</si>
  <si>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</si>
  <si>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</si>
  <si>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</si>
  <si>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</si>
  <si>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</si>
  <si>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</si>
  <si>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</si>
  <si>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</si>
  <si>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</si>
  <si>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</si>
  <si>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</si>
  <si>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</si>
  <si>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</si>
  <si>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</si>
  <si>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</si>
  <si>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</si>
  <si>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</si>
  <si>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</si>
  <si>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</si>
  <si>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</si>
  <si>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</si>
  <si>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</si>
  <si>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</si>
  <si>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</si>
  <si>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</si>
  <si>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</si>
  <si>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</si>
  <si>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</si>
  <si>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</si>
  <si>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</si>
  <si>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</si>
  <si>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</si>
  <si>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</si>
  <si>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</si>
  <si>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</si>
  <si>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</si>
  <si>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</si>
  <si>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</si>
  <si>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</si>
  <si>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</si>
  <si>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</si>
  <si>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</si>
  <si>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</si>
  <si>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</si>
  <si>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</si>
  <si>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</si>
  <si>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</si>
  <si>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</si>
  <si>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</si>
  <si>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</si>
  <si>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</si>
  <si>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</si>
  <si>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</si>
  <si>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</si>
  <si>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</si>
  <si>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</si>
  <si>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</si>
  <si>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</si>
  <si>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</si>
  <si>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</si>
  <si>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</si>
  <si>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</si>
  <si>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</si>
  <si>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</si>
  <si>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</si>
  <si>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</si>
  <si>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</si>
  <si>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</si>
  <si>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</si>
  <si>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</si>
  <si>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</si>
  <si>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</si>
  <si>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</si>
  <si>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</si>
  <si>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</si>
  <si>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</si>
  <si>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</si>
  <si>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</si>
  <si>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</si>
  <si>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</si>
  <si>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</si>
  <si>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</si>
  <si>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</si>
  <si>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</si>
  <si>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</si>
  <si>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</si>
  <si>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</si>
  <si>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</si>
  <si>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</si>
  <si>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</si>
  <si>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</si>
  <si>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</si>
  <si>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</si>
  <si>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</si>
  <si>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</si>
  <si>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</si>
  <si>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</si>
  <si>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</si>
  <si>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</si>
  <si>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</si>
  <si>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</si>
  <si>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</si>
  <si>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</si>
  <si>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</si>
  <si>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</si>
  <si>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</si>
  <si>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</si>
  <si>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</si>
  <si>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</si>
  <si>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</si>
  <si>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</si>
  <si>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</si>
  <si>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</si>
  <si>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</si>
  <si>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</si>
  <si>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</si>
  <si>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</si>
  <si>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</si>
  <si>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</si>
  <si>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</si>
  <si>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</si>
  <si>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</si>
  <si>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</si>
  <si>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</si>
  <si>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</si>
  <si>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</si>
  <si>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</si>
  <si>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</si>
  <si>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</si>
  <si>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</si>
  <si>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</si>
  <si>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</si>
  <si>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</si>
  <si>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</si>
  <si>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</si>
  <si>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</si>
  <si>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</si>
  <si>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</si>
  <si>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</si>
  <si>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</si>
  <si>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</si>
  <si>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</si>
  <si>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</si>
  <si>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</si>
  <si>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</si>
  <si>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</si>
  <si>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</si>
  <si>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</si>
  <si>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</si>
  <si>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</si>
  <si>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</si>
  <si>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</si>
  <si>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</si>
  <si>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</si>
  <si>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</si>
  <si>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</si>
  <si>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</si>
  <si>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</si>
  <si>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</si>
  <si>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</si>
  <si>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</si>
  <si>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</si>
  <si>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</si>
  <si>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</si>
  <si>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</si>
  <si>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</si>
  <si>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</si>
  <si>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</si>
  <si>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</si>
  <si>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</si>
  <si>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</si>
  <si>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</si>
  <si>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</si>
  <si>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</si>
  <si>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</si>
  <si>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</si>
  <si>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</si>
  <si>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</si>
  <si>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</si>
  <si>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</si>
  <si>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</si>
  <si>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</si>
  <si>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</si>
  <si>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</si>
  <si>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</si>
  <si>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</si>
  <si>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</si>
  <si>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</si>
  <si>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</si>
  <si>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</si>
  <si>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</si>
  <si>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</si>
  <si>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</si>
  <si>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</si>
  <si>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</si>
  <si>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</si>
  <si>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</si>
  <si>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</si>
  <si>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</si>
  <si>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</si>
  <si>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</si>
  <si>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</si>
  <si>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</si>
  <si>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</si>
  <si>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</si>
  <si>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</si>
  <si>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</si>
  <si>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</si>
  <si>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</si>
  <si>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</si>
  <si>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</si>
  <si>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</si>
  <si>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</si>
  <si>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</si>
  <si>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</si>
  <si>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</si>
  <si>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</si>
  <si>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</si>
  <si>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</si>
  <si>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</si>
  <si>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</si>
  <si>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</si>
  <si>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</si>
  <si>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</si>
  <si>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</si>
  <si>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</si>
  <si>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</si>
  <si>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</si>
  <si>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</si>
  <si>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</si>
  <si>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</si>
  <si>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</si>
  <si>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</si>
  <si>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</si>
  <si>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</si>
  <si>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</si>
  <si>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</si>
  <si>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</si>
  <si>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</si>
  <si>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</si>
  <si>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</si>
  <si>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</si>
  <si>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</si>
  <si>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</si>
  <si>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</si>
  <si>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</si>
  <si>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</si>
  <si>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</si>
  <si>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</si>
  <si>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</si>
  <si>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</si>
  <si>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</si>
  <si>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</si>
  <si>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</si>
  <si>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</si>
  <si>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</si>
  <si>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</si>
  <si>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</si>
  <si>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</si>
  <si>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</si>
  <si>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</si>
  <si>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</si>
  <si>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</si>
  <si>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</si>
  <si>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</si>
  <si>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</si>
  <si>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</si>
  <si>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</si>
  <si>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</si>
  <si>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</si>
  <si>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</si>
  <si>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</si>
  <si>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</si>
  <si>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</si>
  <si>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</si>
  <si>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</si>
  <si>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</si>
  <si>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</si>
  <si>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</si>
  <si>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</si>
  <si>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</si>
  <si>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</si>
  <si>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</si>
  <si>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</si>
  <si>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</si>
  <si>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</si>
  <si>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</si>
  <si>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</si>
  <si>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</si>
  <si>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</si>
  <si>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</si>
  <si>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</si>
  <si>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</si>
  <si>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</si>
  <si>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</si>
  <si>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</si>
  <si>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</si>
  <si>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</si>
  <si>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</si>
  <si>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</si>
  <si>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</si>
  <si>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</si>
  <si>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</si>
  <si>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</si>
  <si>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</si>
  <si>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</si>
  <si>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</si>
  <si>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</si>
  <si>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</si>
  <si>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</si>
  <si>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</si>
  <si>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</si>
  <si>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</si>
  <si>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</si>
  <si>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</si>
  <si>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</si>
  <si>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</si>
  <si>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</si>
  <si>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</si>
  <si>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</si>
  <si>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</si>
  <si>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</si>
  <si>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</si>
  <si>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</si>
  <si>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</si>
  <si>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</si>
  <si>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</si>
  <si>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</si>
  <si>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</si>
  <si>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</si>
  <si>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</si>
  <si>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</si>
  <si>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</si>
  <si>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</si>
  <si>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</si>
  <si>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</si>
  <si>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</si>
  <si>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</si>
  <si>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</si>
  <si>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</si>
  <si>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</si>
  <si>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</si>
  <si>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</si>
  <si>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</si>
  <si>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</si>
  <si>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</si>
  <si>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</si>
  <si>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</si>
  <si>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</si>
  <si>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</si>
  <si>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</si>
  <si>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</si>
  <si>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</si>
  <si>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</si>
  <si>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</si>
  <si>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</si>
  <si>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</si>
  <si>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</si>
  <si>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</si>
  <si>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</si>
  <si>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</si>
  <si>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</si>
  <si>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</si>
  <si>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</si>
  <si>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</si>
  <si>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</si>
  <si>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</si>
  <si>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</si>
  <si>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</si>
  <si>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</si>
  <si>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</si>
  <si>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</si>
  <si>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</si>
  <si>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</si>
  <si>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</si>
  <si>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</si>
  <si>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</si>
  <si>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</si>
  <si>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</si>
  <si>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</si>
  <si>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</si>
  <si>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</si>
  <si>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</si>
  <si>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</si>
  <si>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</si>
  <si>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</si>
  <si>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</si>
  <si>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</si>
  <si>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</si>
  <si>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</si>
  <si>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</si>
  <si>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</si>
  <si>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</si>
  <si>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</si>
  <si>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</si>
  <si>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</si>
  <si>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</si>
  <si>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</si>
  <si>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</si>
  <si>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</si>
  <si>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</si>
  <si>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</si>
  <si>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</si>
  <si>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</si>
  <si>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</si>
  <si>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</si>
  <si>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</si>
  <si>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</si>
  <si>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</si>
  <si>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</si>
  <si>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</si>
  <si>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</si>
  <si>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</si>
  <si>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</si>
  <si>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</si>
  <si>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</si>
  <si>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</si>
  <si>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</si>
  <si>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</si>
  <si>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</si>
  <si>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</si>
  <si>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</si>
  <si>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</si>
  <si>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</si>
  <si>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</si>
  <si>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</si>
  <si>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</si>
  <si>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</si>
  <si>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</si>
  <si>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</si>
  <si>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</si>
  <si>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</si>
  <si>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</si>
  <si>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</si>
  <si>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</si>
  <si>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</si>
  <si>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</si>
  <si>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</si>
  <si>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</si>
  <si>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</si>
  <si>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</si>
  <si>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</si>
  <si>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</si>
  <si>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</si>
  <si>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</si>
  <si>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</si>
  <si>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</si>
  <si>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</si>
  <si>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</si>
  <si>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</si>
  <si>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</si>
  <si>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</si>
  <si>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</si>
  <si>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</si>
  <si>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</si>
  <si>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</si>
  <si>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</si>
  <si>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</si>
  <si>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</si>
  <si>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</si>
  <si>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</si>
  <si>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</si>
  <si>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</si>
  <si>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</si>
  <si>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</si>
  <si>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</si>
  <si>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</si>
  <si>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</si>
  <si>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</si>
  <si>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</si>
  <si>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</si>
  <si>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</si>
  <si>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</si>
  <si>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</si>
  <si>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</si>
  <si>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</si>
  <si>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</si>
  <si>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</si>
  <si>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</si>
  <si>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</si>
  <si>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</si>
  <si>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</si>
  <si>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</si>
  <si>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</si>
  <si>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</si>
  <si>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</si>
  <si>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</si>
  <si>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</si>
  <si>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</si>
  <si>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</si>
  <si>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</si>
  <si>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</si>
  <si>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</si>
  <si>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</si>
  <si>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</si>
  <si>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</si>
  <si>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</si>
  <si>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</si>
  <si>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</si>
  <si>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</si>
  <si>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</si>
  <si>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</si>
  <si>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</si>
  <si>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</si>
  <si>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</si>
  <si>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</si>
  <si>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</si>
  <si>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</si>
  <si>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</si>
  <si>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</si>
  <si>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</si>
  <si>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</si>
  <si>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</si>
  <si>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</si>
  <si>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</si>
  <si>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</si>
  <si>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</si>
  <si>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</si>
  <si>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</si>
  <si>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</si>
  <si>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</si>
  <si>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</si>
  <si>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</si>
  <si>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</si>
  <si>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</si>
  <si>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</si>
  <si>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</si>
  <si>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</si>
  <si>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</si>
  <si>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</si>
  <si>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</si>
  <si>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</si>
  <si>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</si>
  <si>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</si>
  <si>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</si>
  <si>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</si>
  <si>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</si>
  <si>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</si>
  <si>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</si>
  <si>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</si>
  <si>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</si>
  <si>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</si>
  <si>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</si>
  <si>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</si>
  <si>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</si>
  <si>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</si>
  <si>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</si>
  <si>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</si>
  <si>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</si>
  <si>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</si>
  <si>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</si>
  <si>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</si>
  <si>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</si>
  <si>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</si>
  <si>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</si>
  <si>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</si>
  <si>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</si>
  <si>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</si>
  <si>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</si>
  <si>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</si>
  <si>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</si>
  <si>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</si>
  <si>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</si>
  <si>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</si>
  <si>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</si>
  <si>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</si>
  <si>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</si>
  <si>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</si>
  <si>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</si>
  <si>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</si>
  <si>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</si>
  <si>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</si>
  <si>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</si>
  <si>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</si>
  <si>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</si>
  <si>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</si>
  <si>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</si>
  <si>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</si>
  <si>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</si>
  <si>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</si>
  <si>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</si>
  <si>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</si>
  <si>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</si>
  <si>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</si>
  <si>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</si>
  <si>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</si>
  <si>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</si>
  <si>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</si>
  <si>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</si>
  <si>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</si>
  <si>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</si>
  <si>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</si>
  <si>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</si>
  <si>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</si>
  <si>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</si>
  <si>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</si>
  <si>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</si>
  <si>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</si>
  <si>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</si>
  <si>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</si>
  <si>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</si>
  <si>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</si>
  <si>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</si>
  <si>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</si>
  <si>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</si>
  <si>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</si>
  <si>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</si>
  <si>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</si>
  <si>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</si>
  <si>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</si>
  <si>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</si>
  <si>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</si>
  <si>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</si>
  <si>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</si>
  <si>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</si>
  <si>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</si>
  <si>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</si>
  <si>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</si>
  <si>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</si>
  <si>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</si>
  <si>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</si>
  <si>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</si>
  <si>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</si>
  <si>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</si>
  <si>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</si>
  <si>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</si>
  <si>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</si>
  <si>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</si>
  <si>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</si>
  <si>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</si>
  <si>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</si>
  <si>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</si>
  <si>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</si>
  <si>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</si>
  <si>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</si>
  <si>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</si>
  <si>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</si>
  <si>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</si>
  <si>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</si>
  <si>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</si>
  <si>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</si>
  <si>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</si>
  <si>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</si>
  <si>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</si>
  <si>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</si>
  <si>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</si>
  <si>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</si>
  <si>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</si>
  <si>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</si>
  <si>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</si>
  <si>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</si>
  <si>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</si>
  <si>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</si>
  <si>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</si>
  <si>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</si>
  <si>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</si>
  <si>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</si>
  <si>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</si>
  <si>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</si>
  <si>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</si>
  <si>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</si>
  <si>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</si>
  <si>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</si>
  <si>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</si>
  <si>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</si>
  <si>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</si>
  <si>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</si>
  <si>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</si>
  <si>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</si>
  <si>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</si>
  <si>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</si>
  <si>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</si>
  <si>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</si>
  <si>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</si>
  <si>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</si>
  <si>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</si>
  <si>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</si>
  <si>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</si>
  <si>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</si>
  <si>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</si>
  <si>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</si>
  <si>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</si>
  <si>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</si>
  <si>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</si>
  <si>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</si>
  <si>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</si>
  <si>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</si>
  <si>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</si>
  <si>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</si>
  <si>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</si>
  <si>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</si>
  <si>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</si>
  <si>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</si>
  <si>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</si>
  <si>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</si>
  <si>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</si>
  <si>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</si>
  <si>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</si>
  <si>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</si>
  <si>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</si>
  <si>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</si>
  <si>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</si>
  <si>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</si>
  <si>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</si>
  <si>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</si>
  <si>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</si>
  <si>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</si>
  <si>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</si>
  <si>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</si>
  <si>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</si>
  <si>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</si>
  <si>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</si>
  <si>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</si>
  <si>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</si>
  <si>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</si>
  <si>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</si>
  <si>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</si>
  <si>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</si>
  <si>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</si>
  <si>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</si>
  <si>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</si>
  <si>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</si>
  <si>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</si>
  <si>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</si>
  <si>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</si>
  <si>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</si>
  <si>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</si>
  <si>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</si>
  <si>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</si>
  <si>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</si>
  <si>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</si>
  <si>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</si>
  <si>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</si>
  <si>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</si>
  <si>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</si>
  <si>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</si>
  <si>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</si>
  <si>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</si>
  <si>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</si>
  <si>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</si>
  <si>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</si>
  <si>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</si>
  <si>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</si>
  <si>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</si>
  <si>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</si>
  <si>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</si>
  <si>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</si>
  <si>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</si>
  <si>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</si>
  <si>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</si>
  <si>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</si>
  <si>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</si>
  <si>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</si>
  <si>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</si>
  <si>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</si>
  <si>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</si>
  <si>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</si>
  <si>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</si>
  <si>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</si>
  <si>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</si>
  <si>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</si>
  <si>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</si>
  <si>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</si>
  <si>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</si>
  <si>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</si>
  <si>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</si>
  <si>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</si>
  <si>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</si>
  <si>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</si>
  <si>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</si>
  <si>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</si>
  <si>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</si>
  <si>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</si>
  <si>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</si>
  <si>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</si>
  <si>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</si>
  <si>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</si>
  <si>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</si>
  <si>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</si>
  <si>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</si>
  <si>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</si>
  <si>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</si>
  <si>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</si>
  <si>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</si>
  <si>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</si>
  <si>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</si>
  <si>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</si>
  <si>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</si>
  <si>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</si>
  <si>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</si>
  <si>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</si>
  <si>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</si>
  <si>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</si>
  <si>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</si>
  <si>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</si>
  <si>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</si>
  <si>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</si>
  <si>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</si>
  <si>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</si>
  <si>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</si>
  <si>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</si>
  <si>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</si>
  <si>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</si>
  <si>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</si>
  <si>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</si>
  <si>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</si>
  <si>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</si>
  <si>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</si>
  <si>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</si>
  <si>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</si>
  <si>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</si>
  <si>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</si>
  <si>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</si>
  <si>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</si>
  <si>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</si>
  <si>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</si>
  <si>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</si>
  <si>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</si>
  <si>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</si>
  <si>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</si>
  <si>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</si>
  <si>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</si>
  <si>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</si>
  <si>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</si>
  <si>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</si>
  <si>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</si>
  <si>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</si>
  <si>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</si>
  <si>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</si>
  <si>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</si>
  <si>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</si>
  <si>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</si>
  <si>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</si>
  <si>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</si>
  <si>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</si>
  <si>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</si>
  <si>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</si>
  <si>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</si>
  <si>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</si>
  <si>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</si>
  <si>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</si>
  <si>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</si>
  <si>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</si>
  <si>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</si>
  <si>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</si>
  <si>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</si>
  <si>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</si>
  <si>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</si>
  <si>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</si>
  <si>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</si>
  <si>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</si>
  <si>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</si>
  <si>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</si>
  <si>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</si>
  <si>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</si>
  <si>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</si>
  <si>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</si>
  <si>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</si>
  <si>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</si>
  <si>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</si>
  <si>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</si>
  <si>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</si>
  <si>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</si>
  <si>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</si>
  <si>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</si>
  <si>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</si>
  <si>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</si>
  <si>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</si>
  <si>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</si>
  <si>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</si>
  <si>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</si>
  <si>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</si>
  <si>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</si>
  <si>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</si>
  <si>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</si>
  <si>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</si>
  <si>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</si>
  <si>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</si>
  <si>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</si>
  <si>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</si>
  <si>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</si>
  <si>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</si>
  <si>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</si>
  <si>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</si>
  <si>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</si>
  <si>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</si>
  <si>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</si>
  <si>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</si>
  <si>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</si>
  <si>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</si>
  <si>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</si>
  <si>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</si>
  <si>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</si>
  <si>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</si>
  <si>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</si>
  <si>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</si>
  <si>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</si>
  <si>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</si>
  <si>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</si>
  <si>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</si>
  <si>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</si>
  <si>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</si>
  <si>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</si>
  <si>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</si>
  <si>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</si>
  <si>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</si>
  <si>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</si>
  <si>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</si>
  <si>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</si>
  <si>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</si>
  <si>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</si>
  <si>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</si>
  <si>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</si>
  <si>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</si>
  <si>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</si>
  <si>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</si>
  <si>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</si>
  <si>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</si>
  <si>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</si>
  <si>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</si>
  <si>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</si>
  <si>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</si>
  <si>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</si>
  <si>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</si>
  <si>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</si>
  <si>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</si>
  <si>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</si>
  <si>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</si>
  <si>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</si>
  <si>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</si>
  <si>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</si>
  <si>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</si>
  <si>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</si>
  <si>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</si>
  <si>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</si>
  <si>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</si>
  <si>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</si>
  <si>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</si>
  <si>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</si>
  <si>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</si>
  <si>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</si>
  <si>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</si>
  <si>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</si>
  <si>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</si>
  <si>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</si>
  <si>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</si>
  <si>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</si>
  <si>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</si>
  <si>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</si>
  <si>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</si>
  <si>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</si>
  <si>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</si>
  <si>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</si>
  <si>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</si>
  <si>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</si>
  <si>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</si>
  <si>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</si>
  <si>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</si>
  <si>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</si>
  <si>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</si>
  <si>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</si>
  <si>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</si>
  <si>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</si>
  <si>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</si>
  <si>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</si>
  <si>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</si>
  <si>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</si>
  <si>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</si>
  <si>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</si>
  <si>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</si>
  <si>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</si>
  <si>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</si>
  <si>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</si>
  <si>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</si>
  <si>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</si>
  <si>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</si>
  <si>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</si>
  <si>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</si>
  <si>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</si>
  <si>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</si>
  <si>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</si>
  <si>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</si>
  <si>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</si>
  <si>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</si>
  <si>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</si>
  <si>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</si>
  <si>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</si>
  <si>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</si>
  <si>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</si>
  <si>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</si>
  <si>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</si>
  <si>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</si>
  <si>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</si>
  <si>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</si>
  <si>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</si>
  <si>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</si>
  <si>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</si>
  <si>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</si>
  <si>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</si>
  <si>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</si>
  <si>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</si>
  <si>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</si>
  <si>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</si>
  <si>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</si>
  <si>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</si>
  <si>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</si>
  <si>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</si>
  <si>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</si>
  <si>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</si>
  <si>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</si>
  <si>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</si>
  <si>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</si>
  <si>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</si>
  <si>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</si>
  <si>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</si>
  <si>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</si>
  <si>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</si>
  <si>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</si>
  <si>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</si>
  <si>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</si>
  <si>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</si>
  <si>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</si>
  <si>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</si>
  <si>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</si>
  <si>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</si>
  <si>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</si>
  <si>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</si>
  <si>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</si>
  <si>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</si>
  <si>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</si>
  <si>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</si>
  <si>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</si>
  <si>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</si>
  <si>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</si>
  <si>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</si>
  <si>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</si>
  <si>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</si>
  <si>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</si>
  <si>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</si>
  <si>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</si>
  <si>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</si>
  <si>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</si>
  <si>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</si>
  <si>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</si>
  <si>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</si>
  <si>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</si>
  <si>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</si>
  <si>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</si>
  <si>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</si>
  <si>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</si>
  <si>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</si>
  <si>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</si>
  <si>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</si>
  <si>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</si>
  <si>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</si>
  <si>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</si>
  <si>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</si>
  <si>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</si>
  <si>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</si>
  <si>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</si>
  <si>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</si>
  <si>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</si>
  <si>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</si>
  <si>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</si>
  <si>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</si>
  <si>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</si>
  <si>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</si>
  <si>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</si>
  <si>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</si>
  <si>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</si>
  <si>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</si>
  <si>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</si>
  <si>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</si>
  <si>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</si>
  <si>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</si>
  <si>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</si>
  <si>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</si>
  <si>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</si>
  <si>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</si>
  <si>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</si>
  <si>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</si>
  <si>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</si>
  <si>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</si>
  <si>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</si>
  <si>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</si>
  <si>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</si>
  <si>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</si>
  <si>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</si>
  <si>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</si>
  <si>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</si>
  <si>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</si>
  <si>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</si>
  <si>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</si>
  <si>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</si>
  <si>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</si>
  <si>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</si>
  <si>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</si>
  <si>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</si>
  <si>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</si>
  <si>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</si>
  <si>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</si>
  <si>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</si>
  <si>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</si>
  <si>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</si>
  <si>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</si>
  <si>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</si>
  <si>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</si>
  <si>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</si>
  <si>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</si>
  <si>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</si>
  <si>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</si>
  <si>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</si>
  <si>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</si>
  <si>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</si>
  <si>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</si>
  <si>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</si>
  <si>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</si>
  <si>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</si>
  <si>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</si>
  <si>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</si>
  <si>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</si>
  <si>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</si>
  <si>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</si>
  <si>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</si>
  <si>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</si>
  <si>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</si>
  <si>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</si>
  <si>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</si>
  <si>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</si>
  <si>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</si>
  <si>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</si>
  <si>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</si>
  <si>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</si>
  <si>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</si>
  <si>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</si>
  <si>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</si>
  <si>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</si>
  <si>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</si>
  <si>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</si>
  <si>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</si>
  <si>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</si>
  <si>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</si>
  <si>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</si>
  <si>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</si>
  <si>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</si>
  <si>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</si>
  <si>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</si>
  <si>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</si>
  <si>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</si>
  <si>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</si>
  <si>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</si>
  <si>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</si>
  <si>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</si>
  <si>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</si>
  <si>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</si>
  <si>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</si>
  <si>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</si>
  <si>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</si>
  <si>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</si>
  <si>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</si>
  <si>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</si>
  <si>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</si>
  <si>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</si>
  <si>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</si>
  <si>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</si>
  <si>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</si>
  <si>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</si>
  <si>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</si>
  <si>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</si>
  <si>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</si>
  <si>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</si>
  <si>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</si>
  <si>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</si>
  <si>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</si>
  <si>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</si>
  <si>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</si>
  <si>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</si>
  <si>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</si>
  <si>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</si>
  <si>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</si>
  <si>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</si>
  <si>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</si>
  <si>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</si>
  <si>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</si>
  <si>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</si>
  <si>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</si>
  <si>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</si>
  <si>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</si>
  <si>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</si>
  <si>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</si>
  <si>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</si>
  <si>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</si>
  <si>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</si>
  <si>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</si>
  <si>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</si>
  <si>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</si>
  <si>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</si>
  <si>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</si>
  <si>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</si>
  <si>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</si>
  <si>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</si>
  <si>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</si>
  <si>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</si>
  <si>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</si>
  <si>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</si>
  <si>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</si>
  <si>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</si>
  <si>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</si>
  <si>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</si>
  <si>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</si>
  <si>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</si>
  <si>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</si>
  <si>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</si>
  <si>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</si>
  <si>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</si>
  <si>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</si>
  <si>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</si>
  <si>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</si>
  <si>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</si>
  <si>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</si>
  <si>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</si>
  <si>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</si>
  <si>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</si>
  <si>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</si>
  <si>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</si>
  <si>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</si>
  <si>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</si>
  <si>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</si>
  <si>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</si>
  <si>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</si>
  <si>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</si>
  <si>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</si>
  <si>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</si>
  <si>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</si>
  <si>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</si>
  <si>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</si>
  <si>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</si>
  <si>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</si>
  <si>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</si>
  <si>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</si>
  <si>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</si>
  <si>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</si>
  <si>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</si>
  <si>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</si>
  <si>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</si>
  <si>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</si>
  <si>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</si>
  <si>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</si>
  <si>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</si>
  <si>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</si>
  <si>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</si>
  <si>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</si>
  <si>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</si>
  <si>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</si>
  <si>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</si>
  <si>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</si>
  <si>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</si>
  <si>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</si>
  <si>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</si>
  <si>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</si>
  <si>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</si>
  <si>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</si>
  <si>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</si>
  <si>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</si>
  <si>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</si>
  <si>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</si>
  <si>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</si>
  <si>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</si>
  <si>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</si>
  <si>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</si>
  <si>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</si>
  <si>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</si>
  <si>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</si>
  <si>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</si>
  <si>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</si>
  <si>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</si>
  <si>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</si>
  <si>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</si>
  <si>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</si>
  <si>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</si>
  <si>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</si>
  <si>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</si>
  <si>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</si>
  <si>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</si>
  <si>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</si>
  <si>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</si>
  <si>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</si>
  <si>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</si>
  <si>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</si>
  <si>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</si>
  <si>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</si>
  <si>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</si>
  <si>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</si>
  <si>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</si>
  <si>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</si>
  <si>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</si>
  <si>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</si>
  <si>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</si>
  <si>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</si>
  <si>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</si>
  <si>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</si>
  <si>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</si>
  <si>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</si>
  <si>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</si>
  <si>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</si>
  <si>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</si>
  <si>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</si>
  <si>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</si>
  <si>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</si>
  <si>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</si>
  <si>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</si>
  <si>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</si>
  <si>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</si>
  <si>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</si>
  <si>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</si>
  <si>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</si>
  <si>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</si>
  <si>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</si>
  <si>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</si>
  <si>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</si>
  <si>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</si>
  <si>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</si>
  <si>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</si>
  <si>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</si>
  <si>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</si>
  <si>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</si>
  <si>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</si>
  <si>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</si>
  <si>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</si>
  <si>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</si>
  <si>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</si>
  <si>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</si>
  <si>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</si>
  <si>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</si>
  <si>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</si>
  <si>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</si>
  <si>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</si>
  <si>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</si>
  <si>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</si>
  <si>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</si>
  <si>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</si>
  <si>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</si>
  <si>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</si>
  <si>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</si>
  <si>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</si>
  <si>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</si>
  <si>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</si>
  <si>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</si>
  <si>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</si>
  <si>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</si>
  <si>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</si>
  <si>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</si>
  <si>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</si>
  <si>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</si>
  <si>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</si>
  <si>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</si>
  <si>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</si>
  <si>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</si>
  <si>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</si>
  <si>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</si>
  <si>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</si>
  <si>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</si>
  <si>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</si>
  <si>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</si>
  <si>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</si>
  <si>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</si>
  <si>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</si>
  <si>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</si>
  <si>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</si>
  <si>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</si>
  <si>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</si>
  <si>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</si>
  <si>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</si>
  <si>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</si>
  <si>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</si>
  <si>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</si>
  <si>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</si>
  <si>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</si>
  <si>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</si>
  <si>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</si>
  <si>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</si>
  <si>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</si>
  <si>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</si>
  <si>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</si>
  <si>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</si>
  <si>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</si>
  <si>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</si>
  <si>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</si>
  <si>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</si>
  <si>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</si>
  <si>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</si>
  <si>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</si>
  <si>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</si>
  <si>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</si>
  <si>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</si>
  <si>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</si>
  <si>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</si>
  <si>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</si>
  <si>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</si>
  <si>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</si>
  <si>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</si>
  <si>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</si>
  <si>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</si>
  <si>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</si>
  <si>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</si>
  <si>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</si>
  <si>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</si>
  <si>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</si>
  <si>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</si>
  <si>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</si>
  <si>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</si>
  <si>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</si>
  <si>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</si>
  <si>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</si>
  <si>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</si>
  <si>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</si>
  <si>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</si>
  <si>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</si>
  <si>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</si>
  <si>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</si>
  <si>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</si>
  <si>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</si>
  <si>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</si>
  <si>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</si>
  <si>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</si>
  <si>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</si>
  <si>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</si>
  <si>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</si>
  <si>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</si>
  <si>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</si>
  <si>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</si>
  <si>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</si>
  <si>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</si>
  <si>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</si>
  <si>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</si>
  <si>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</si>
  <si>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</si>
  <si>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</si>
  <si>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</si>
  <si>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</si>
  <si>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</si>
  <si>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</si>
  <si>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</si>
  <si>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</si>
  <si>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</si>
  <si>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</si>
  <si>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</si>
  <si>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</si>
  <si>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</si>
  <si>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</si>
  <si>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</si>
  <si>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</si>
  <si>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</si>
  <si>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</si>
  <si>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</si>
  <si>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</si>
  <si>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</si>
  <si>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</si>
  <si>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</si>
  <si>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</si>
  <si>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</si>
  <si>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</si>
  <si>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</si>
  <si>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</si>
  <si>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</si>
  <si>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</si>
  <si>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</si>
  <si>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</si>
  <si>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</si>
  <si>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</si>
  <si>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</si>
  <si>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</si>
  <si>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</si>
  <si>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</si>
  <si>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</si>
  <si>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</si>
  <si>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</si>
  <si>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</si>
  <si>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</si>
  <si>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</si>
  <si>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</si>
  <si>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</si>
  <si>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</si>
  <si>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</si>
  <si>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</si>
  <si>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</si>
  <si>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</si>
  <si>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</si>
  <si>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</si>
  <si>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</si>
  <si>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</si>
  <si>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</si>
  <si>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</si>
  <si>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</si>
  <si>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</si>
  <si>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</si>
  <si>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</si>
  <si>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</si>
  <si>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</si>
  <si>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</si>
  <si>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</si>
  <si>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</si>
  <si>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</si>
  <si>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</si>
  <si>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</si>
  <si>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</si>
  <si>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</si>
  <si>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</si>
  <si>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</si>
  <si>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</si>
  <si>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</si>
  <si>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</si>
  <si>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</si>
  <si>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</si>
  <si>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</si>
  <si>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</si>
  <si>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</si>
  <si>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</si>
  <si>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</si>
  <si>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</si>
  <si>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</si>
  <si>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</si>
  <si>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</si>
  <si>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</si>
  <si>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</si>
  <si>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</si>
  <si>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</si>
  <si>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</si>
  <si>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</si>
  <si>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</si>
  <si>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</si>
  <si>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</si>
  <si>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</si>
  <si>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</si>
  <si>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</si>
  <si>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</si>
  <si>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</si>
  <si>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</si>
  <si>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</si>
  <si>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</si>
  <si>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</si>
  <si>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</si>
  <si>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</si>
  <si>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</si>
  <si>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</si>
  <si>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</si>
  <si>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</si>
  <si>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</si>
  <si>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</si>
  <si>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</si>
  <si>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</si>
  <si>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</si>
  <si>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</si>
  <si>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</si>
  <si>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</si>
  <si>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</si>
  <si>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</si>
  <si>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</si>
  <si>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</si>
  <si>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</si>
  <si>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</si>
  <si>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</si>
  <si>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</si>
  <si>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</si>
  <si>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</si>
  <si>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</si>
  <si>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</si>
  <si>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</si>
  <si>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</si>
  <si>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</si>
  <si>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</si>
  <si>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</si>
  <si>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</si>
  <si>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</si>
  <si>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</si>
  <si>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</si>
  <si>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</si>
  <si>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</si>
  <si>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</si>
  <si>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</si>
  <si>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</si>
  <si>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</si>
  <si>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</si>
  <si>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</si>
  <si>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</si>
  <si>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</si>
  <si>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</si>
  <si>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</si>
  <si>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</si>
  <si>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</si>
  <si>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</si>
  <si>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</si>
  <si>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</si>
  <si>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</si>
  <si>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</si>
  <si>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</si>
  <si>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</si>
  <si>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</si>
  <si>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</si>
  <si>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</si>
  <si>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</si>
  <si>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</si>
  <si>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</si>
  <si>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</si>
  <si>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</si>
  <si>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</si>
  <si>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</si>
  <si>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</si>
  <si>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</si>
  <si>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</si>
  <si>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</si>
  <si>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</si>
  <si>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</si>
  <si>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</si>
  <si>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</si>
  <si>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</si>
  <si>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</si>
  <si>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</si>
  <si>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</si>
  <si>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</si>
  <si>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</si>
  <si>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</si>
  <si>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</si>
  <si>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</si>
  <si>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</si>
  <si>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</si>
  <si>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</si>
  <si>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</si>
  <si>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</si>
  <si>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</si>
  <si>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</si>
  <si>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</si>
  <si>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</si>
  <si>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</si>
  <si>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</si>
  <si>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</si>
  <si>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</si>
  <si>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</si>
  <si>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</si>
  <si>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</si>
  <si>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</si>
  <si>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</si>
  <si>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</si>
  <si>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</si>
  <si>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</si>
  <si>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</si>
  <si>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</si>
  <si>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</si>
  <si>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</si>
  <si>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</si>
  <si>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</si>
  <si>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</si>
  <si>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</si>
  <si>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</si>
  <si>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</si>
  <si>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</si>
  <si>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</si>
  <si>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</si>
  <si>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</si>
  <si>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</si>
  <si>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</si>
  <si>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</si>
  <si>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</si>
  <si>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</si>
  <si>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</si>
  <si>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</si>
  <si>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</si>
  <si>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</si>
  <si>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</si>
  <si>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</si>
  <si>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</si>
  <si>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</si>
  <si>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</si>
  <si>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</si>
  <si>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</si>
  <si>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</si>
  <si>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</si>
  <si>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</si>
  <si>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</si>
  <si>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</si>
  <si>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</si>
  <si>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</si>
  <si>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</si>
  <si>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</si>
  <si>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</si>
  <si>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</si>
  <si>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</si>
  <si>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</si>
  <si>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</si>
  <si>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</si>
  <si>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</si>
  <si>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</si>
  <si>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</si>
  <si>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</si>
  <si>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</si>
  <si>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</si>
  <si>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</si>
  <si>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</si>
  <si>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</si>
  <si>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</si>
  <si>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</si>
  <si>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</si>
  <si>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</si>
  <si>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</si>
  <si>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</si>
  <si>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</si>
  <si>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</si>
  <si>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</si>
  <si>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</si>
  <si>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</si>
  <si>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</si>
  <si>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</si>
  <si>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</si>
  <si>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</si>
  <si>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</si>
  <si>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</si>
  <si>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</si>
  <si>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</si>
  <si>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</si>
  <si>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</si>
  <si>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</si>
  <si>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</si>
  <si>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</si>
  <si>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</si>
  <si>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</si>
  <si>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</si>
  <si>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</si>
  <si>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</si>
  <si>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</si>
  <si>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</si>
  <si>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</si>
  <si>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</si>
  <si>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</si>
  <si>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</si>
  <si>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</si>
  <si>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</si>
  <si>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</si>
  <si>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</si>
  <si>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</si>
  <si>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</si>
  <si>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</si>
  <si>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</si>
  <si>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</si>
  <si>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</si>
  <si>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</si>
  <si>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</si>
  <si>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</si>
  <si>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</si>
  <si>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</si>
  <si>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</si>
  <si>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</si>
  <si>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</si>
  <si>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</si>
  <si>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</si>
  <si>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</si>
  <si>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</si>
  <si>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</si>
  <si>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</si>
  <si>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</si>
  <si>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</si>
  <si>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</si>
  <si>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</si>
  <si>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</si>
  <si>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</si>
  <si>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</si>
  <si>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</si>
  <si>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</si>
  <si>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</si>
  <si>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</si>
  <si>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</si>
  <si>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</si>
  <si>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</si>
  <si>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</si>
  <si>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</si>
  <si>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</si>
  <si>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</si>
  <si>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</si>
  <si>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</si>
  <si>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</si>
  <si>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</si>
  <si>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</si>
  <si>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</si>
  <si>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</si>
  <si>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</si>
  <si>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</si>
  <si>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</si>
  <si>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</si>
  <si>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</si>
  <si>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</si>
  <si>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</si>
  <si>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</si>
  <si>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</si>
  <si>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</si>
  <si>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</si>
  <si>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</si>
  <si>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</si>
  <si>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</si>
  <si>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</si>
  <si>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</si>
  <si>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</si>
  <si>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</si>
  <si>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</si>
  <si>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</si>
  <si>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</si>
  <si>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</si>
  <si>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</si>
  <si>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</si>
  <si>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</si>
  <si>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</si>
  <si>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</si>
  <si>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</si>
  <si>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</si>
  <si>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</si>
  <si>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</si>
  <si>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</si>
  <si>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</si>
  <si>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</si>
  <si>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</si>
  <si>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</si>
  <si>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</si>
  <si>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</si>
  <si>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</si>
  <si>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</si>
  <si>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</si>
  <si>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</si>
  <si>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</si>
  <si>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</si>
  <si>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</si>
  <si>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</si>
  <si>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</si>
  <si>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</si>
  <si>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</si>
  <si>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</si>
  <si>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</si>
  <si>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</si>
  <si>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</si>
  <si>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</si>
  <si>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</si>
  <si>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</si>
  <si>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</si>
  <si>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</si>
  <si>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</si>
  <si>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</si>
  <si>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</si>
  <si>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</si>
  <si>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</si>
  <si>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</si>
  <si>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</si>
  <si>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</si>
  <si>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</si>
  <si>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</si>
  <si>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</si>
  <si>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</si>
  <si>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</si>
  <si>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</si>
  <si>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</si>
  <si>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</si>
  <si>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</si>
  <si>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</si>
  <si>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</si>
  <si>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</si>
  <si>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</si>
  <si>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</si>
  <si>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</si>
  <si>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</si>
  <si>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</si>
  <si>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</si>
  <si>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</si>
  <si>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</si>
  <si>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</si>
  <si>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</si>
  <si>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</si>
  <si>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</si>
  <si>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</si>
  <si>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</si>
  <si>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</si>
  <si>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</si>
  <si>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</si>
  <si>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</si>
  <si>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</si>
  <si>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</si>
  <si>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</si>
  <si>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</si>
  <si>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</si>
  <si>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</si>
  <si>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</si>
  <si>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</si>
  <si>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</si>
  <si>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</si>
  <si>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</si>
  <si>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</si>
  <si>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</si>
  <si>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</si>
  <si>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</si>
  <si>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</si>
  <si>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</si>
  <si>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</si>
  <si>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</si>
  <si>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</si>
  <si>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</si>
  <si>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</si>
  <si>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</si>
  <si>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</si>
  <si>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</si>
  <si>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</si>
  <si>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</si>
  <si>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</si>
  <si>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</si>
  <si>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</si>
  <si>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</si>
  <si>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</si>
  <si>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</si>
  <si>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</si>
  <si>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</si>
  <si>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</si>
  <si>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</si>
  <si>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</si>
  <si>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</si>
  <si>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</si>
  <si>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</si>
  <si>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</si>
  <si>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</si>
  <si>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</si>
  <si>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</si>
  <si>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</si>
  <si>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</si>
  <si>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</si>
  <si>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</si>
  <si>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</si>
  <si>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</si>
  <si>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</si>
  <si>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</si>
  <si>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</si>
  <si>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</si>
  <si>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</si>
  <si>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</si>
  <si>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</si>
  <si>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</si>
  <si>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</si>
  <si>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</si>
  <si>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</si>
  <si>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</si>
  <si>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</si>
  <si>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</si>
  <si>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</si>
  <si>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</si>
  <si>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</si>
  <si>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</si>
  <si>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</si>
  <si>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</si>
  <si>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</si>
  <si>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</si>
  <si>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</si>
  <si>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</si>
  <si>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</si>
  <si>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</si>
  <si>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</si>
  <si>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</si>
  <si>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</si>
  <si>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</si>
  <si>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</si>
  <si>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</si>
  <si>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</si>
  <si>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</si>
  <si>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</si>
  <si>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</si>
  <si>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</si>
  <si>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</si>
  <si>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</si>
  <si>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</si>
  <si>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</si>
  <si>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</si>
  <si>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</si>
  <si>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</si>
  <si>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</si>
  <si>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</si>
  <si>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</si>
  <si>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</si>
  <si>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</si>
  <si>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</si>
  <si>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</si>
  <si>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</si>
  <si>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</si>
  <si>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</si>
  <si>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</si>
  <si>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</si>
  <si>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</si>
  <si>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</si>
  <si>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</si>
  <si>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</si>
  <si>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</si>
  <si>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</si>
  <si>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</si>
  <si>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</si>
  <si>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</si>
  <si>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</si>
  <si>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</si>
  <si>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</si>
  <si>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</si>
  <si>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</si>
  <si>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</si>
  <si>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</si>
  <si>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</si>
  <si>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</si>
  <si>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</si>
  <si>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</si>
  <si>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</si>
  <si>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</si>
  <si>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</si>
  <si>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</si>
  <si>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</si>
  <si>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</si>
  <si>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</si>
  <si>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</si>
  <si>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</si>
  <si>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</si>
  <si>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</si>
  <si>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</si>
  <si>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</si>
  <si>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</si>
  <si>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</si>
  <si>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</si>
  <si>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</si>
  <si>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</si>
  <si>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</si>
  <si>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</si>
  <si>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</si>
  <si>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</si>
  <si>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</si>
  <si>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</si>
  <si>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</si>
  <si>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</si>
  <si>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</si>
  <si>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</si>
  <si>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</si>
  <si>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</si>
  <si>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</si>
  <si>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</si>
  <si>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</si>
  <si>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</si>
  <si>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</si>
  <si>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</si>
  <si>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</si>
  <si>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</si>
  <si>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</si>
  <si>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</si>
  <si>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</si>
  <si>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</si>
  <si>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</si>
  <si>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</si>
  <si>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</si>
  <si>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</si>
  <si>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</si>
  <si>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</si>
  <si>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</si>
  <si>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</si>
  <si>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</si>
  <si>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</si>
  <si>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</si>
  <si>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</si>
  <si>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</si>
  <si>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</si>
  <si>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</si>
  <si>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</si>
  <si>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</si>
  <si>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</si>
  <si>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</si>
  <si>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</si>
  <si>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</si>
  <si>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</si>
  <si>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</si>
  <si>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</si>
  <si>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</si>
  <si>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</si>
  <si>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</si>
  <si>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</si>
  <si>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</si>
  <si>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</si>
  <si>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</si>
  <si>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</si>
  <si>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</si>
  <si>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</si>
  <si>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</si>
  <si>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</si>
  <si>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</si>
  <si>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</si>
  <si>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</si>
  <si>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</si>
  <si>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</si>
  <si>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</si>
  <si>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</si>
  <si>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</si>
  <si>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</si>
  <si>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</si>
  <si>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</si>
  <si>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</si>
  <si>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</si>
  <si>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</si>
  <si>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</si>
  <si>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</si>
  <si>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</si>
  <si>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</si>
  <si>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</si>
  <si>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</si>
  <si>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</si>
  <si>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</si>
  <si>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</si>
  <si>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</si>
  <si>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</si>
  <si>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</si>
  <si>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</si>
  <si>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</si>
  <si>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</si>
  <si>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</si>
  <si>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</si>
  <si>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</si>
  <si>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</si>
  <si>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</si>
  <si>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</si>
  <si>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</si>
  <si>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</si>
  <si>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</si>
  <si>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</si>
  <si>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</si>
  <si>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</si>
  <si>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</si>
  <si>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</si>
  <si>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</si>
  <si>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</si>
  <si>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</si>
  <si>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</si>
  <si>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</si>
  <si>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</si>
  <si>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</si>
  <si>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</si>
  <si>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</si>
  <si>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</si>
  <si>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</si>
  <si>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</si>
  <si>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</si>
  <si>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</si>
  <si>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</si>
  <si>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</si>
  <si>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</si>
  <si>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</si>
  <si>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</si>
  <si>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</si>
  <si>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</si>
  <si>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</si>
  <si>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</si>
  <si>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</si>
  <si>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</si>
  <si>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</si>
  <si>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</si>
  <si>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</si>
  <si>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</si>
  <si>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</si>
  <si>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</si>
  <si>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</si>
  <si>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</si>
  <si>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</si>
  <si>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</si>
  <si>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</si>
  <si>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</si>
  <si>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</si>
  <si>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</si>
  <si>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</si>
  <si>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</si>
  <si>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</si>
  <si>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</si>
  <si>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</si>
  <si>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</si>
  <si>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</si>
  <si>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</si>
  <si>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</si>
  <si>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</si>
  <si>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</si>
  <si>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</si>
  <si>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</si>
  <si>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</si>
  <si>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</si>
  <si>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</si>
  <si>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</si>
  <si>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</si>
  <si>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</si>
  <si>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</si>
  <si>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</si>
  <si>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</si>
  <si>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</si>
  <si>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</si>
  <si>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</si>
  <si>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</si>
  <si>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</si>
  <si>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</si>
  <si>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</si>
  <si>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</si>
  <si>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</si>
  <si>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</si>
  <si>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</si>
  <si>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</si>
  <si>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</si>
  <si>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</si>
  <si>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</si>
  <si>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</si>
  <si>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</si>
  <si>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</si>
  <si>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</si>
  <si>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</si>
  <si>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</si>
  <si>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</si>
  <si>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</si>
  <si>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</si>
  <si>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</si>
  <si>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</si>
  <si>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</si>
  <si>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</si>
  <si>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</si>
  <si>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</si>
  <si>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</si>
  <si>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</si>
  <si>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</si>
  <si>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</si>
  <si>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</si>
  <si>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</si>
  <si>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</si>
  <si>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</si>
  <si>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</si>
  <si>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</si>
  <si>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</si>
  <si>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</si>
  <si>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</si>
  <si>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</si>
  <si>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</si>
  <si>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</si>
  <si>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</si>
  <si>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</si>
  <si>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</si>
  <si>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</si>
  <si>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</si>
  <si>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</si>
  <si>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</si>
  <si>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</si>
  <si>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</si>
  <si>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</si>
  <si>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</si>
  <si>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</si>
  <si>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</si>
  <si>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</si>
  <si>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</si>
  <si>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</si>
  <si>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</si>
  <si>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</si>
  <si>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</si>
  <si>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</si>
  <si>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</si>
  <si>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</si>
  <si>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</si>
  <si>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</si>
  <si>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</si>
  <si>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</si>
  <si>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</si>
  <si>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</si>
  <si>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</si>
  <si>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</si>
  <si>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</si>
  <si>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</si>
  <si>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</si>
  <si>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</si>
  <si>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</si>
  <si>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</si>
  <si>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</si>
  <si>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</si>
  <si>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</si>
  <si>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</si>
  <si>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</si>
  <si>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</si>
  <si>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</si>
  <si>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</si>
  <si>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</si>
  <si>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</si>
  <si>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</si>
  <si>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</si>
  <si>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</si>
  <si>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</si>
  <si>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</si>
  <si>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</si>
  <si>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</si>
  <si>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</si>
  <si>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</si>
  <si>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</si>
  <si>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</si>
  <si>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</si>
  <si>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</si>
  <si>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</si>
  <si>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</si>
  <si>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</si>
  <si>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</si>
  <si>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</si>
  <si>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</si>
  <si>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</si>
  <si>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</si>
  <si>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</si>
  <si>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</si>
  <si>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</si>
  <si>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</si>
  <si>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</si>
  <si>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</si>
  <si>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</si>
  <si>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</si>
  <si>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</si>
  <si>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</si>
  <si>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</si>
  <si>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</si>
  <si>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</si>
  <si>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</si>
  <si>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</si>
  <si>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</si>
  <si>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</si>
  <si>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</si>
  <si>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</si>
  <si>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</si>
  <si>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</si>
  <si>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</si>
  <si>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</si>
  <si>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</si>
  <si>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</si>
  <si>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</si>
  <si>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</si>
  <si>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</si>
  <si>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</si>
  <si>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</si>
  <si>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</si>
  <si>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</si>
  <si>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</si>
  <si>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</si>
  <si>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</si>
  <si>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</si>
  <si>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</si>
  <si>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</si>
  <si>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</si>
  <si>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</si>
  <si>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</si>
  <si>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</si>
  <si>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</si>
  <si>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</si>
  <si>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</si>
  <si>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</si>
  <si>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</si>
  <si>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</si>
  <si>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</si>
  <si>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</si>
  <si>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</si>
  <si>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</si>
  <si>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</si>
  <si>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</si>
  <si>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</si>
  <si>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</si>
  <si>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</si>
  <si>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</si>
  <si>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</si>
  <si>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</si>
  <si>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</si>
  <si>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</si>
  <si>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</si>
  <si>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</si>
  <si>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</si>
  <si>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</si>
  <si>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</si>
  <si>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</si>
  <si>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</si>
  <si>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</si>
  <si>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</si>
  <si>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</si>
  <si>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</si>
  <si>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</si>
  <si>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</si>
  <si>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</si>
  <si>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</si>
  <si>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</si>
  <si>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</si>
  <si>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</si>
  <si>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</si>
  <si>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</si>
  <si>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</si>
  <si>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</si>
  <si>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</si>
  <si>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</si>
  <si>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</si>
  <si>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</si>
  <si>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</si>
  <si>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</si>
  <si>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</si>
  <si>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</si>
  <si>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</si>
  <si>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</si>
  <si>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</si>
  <si>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</si>
  <si>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</si>
  <si>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</si>
  <si>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</si>
  <si>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</si>
  <si>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</si>
  <si>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</si>
  <si>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</si>
  <si>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</si>
  <si>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</si>
  <si>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</si>
  <si>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</si>
  <si>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</si>
  <si>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</si>
  <si>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</si>
  <si>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</si>
  <si>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</si>
  <si>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</si>
  <si>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</si>
  <si>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</si>
  <si>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</si>
  <si>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</si>
  <si>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</si>
  <si>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</si>
  <si>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</si>
  <si>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</si>
  <si>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</si>
  <si>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</si>
  <si>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</si>
  <si>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</si>
  <si>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</si>
  <si>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</si>
  <si>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</si>
  <si>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</si>
  <si>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</si>
  <si>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</si>
  <si>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</si>
  <si>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</si>
  <si>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</si>
  <si>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</si>
  <si>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</si>
  <si>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</si>
  <si>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</si>
  <si>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</si>
  <si>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</si>
  <si>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</si>
  <si>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</si>
  <si>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</si>
  <si>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</si>
  <si>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</si>
  <si>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</si>
  <si>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</si>
  <si>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</si>
  <si>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</si>
  <si>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</si>
  <si>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</si>
  <si>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</si>
  <si>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</si>
  <si>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</si>
  <si>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</si>
  <si>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</si>
  <si>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</si>
  <si>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</si>
  <si>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</si>
  <si>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</si>
  <si>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</si>
  <si>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</si>
  <si>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</si>
  <si>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</si>
  <si>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</si>
  <si>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</si>
  <si>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</si>
  <si>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</si>
  <si>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</si>
  <si>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</si>
  <si>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</si>
  <si>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</si>
  <si>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</si>
  <si>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</si>
  <si>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</si>
  <si>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</si>
  <si>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</si>
  <si>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</si>
  <si>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</si>
  <si>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</si>
  <si>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</si>
  <si>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</si>
  <si>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</si>
  <si>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</si>
  <si>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</si>
  <si>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</si>
  <si>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</si>
  <si>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</si>
  <si>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</si>
  <si>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</si>
  <si>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</si>
  <si>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</si>
  <si>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</si>
  <si>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</si>
  <si>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</si>
  <si>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</si>
  <si>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</si>
  <si>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</si>
  <si>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</si>
  <si>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</si>
  <si>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</si>
  <si>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</si>
  <si>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</si>
  <si>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</si>
  <si>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</si>
  <si>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</si>
  <si>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</si>
  <si>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</si>
  <si>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</si>
  <si>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</si>
  <si>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</si>
  <si>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</si>
  <si>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</si>
  <si>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</si>
  <si>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</si>
  <si>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</si>
  <si>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</si>
  <si>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</si>
  <si>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</si>
  <si>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</si>
  <si>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</si>
  <si>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</si>
  <si>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</si>
  <si>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</si>
  <si>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</si>
  <si>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</si>
  <si>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</si>
  <si>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</si>
  <si>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</si>
  <si>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</si>
  <si>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</si>
  <si>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</si>
  <si>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</si>
  <si>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</si>
  <si>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</si>
  <si>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</si>
  <si>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</si>
  <si>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</si>
  <si>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</si>
  <si>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</si>
  <si>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</si>
  <si>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</si>
  <si>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</si>
  <si>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</si>
  <si>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</si>
  <si>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</si>
  <si>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</si>
  <si>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</si>
  <si>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</si>
  <si>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</si>
  <si>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</si>
  <si>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</si>
  <si>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</si>
  <si>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</si>
  <si>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</si>
  <si>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</si>
  <si>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</si>
  <si>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</si>
  <si>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</si>
  <si>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</si>
  <si>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</si>
  <si>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</si>
  <si>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</si>
  <si>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</si>
  <si>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</si>
  <si>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</si>
  <si>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</si>
  <si>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</si>
  <si>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</si>
  <si>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</si>
  <si>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</si>
  <si>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</si>
  <si>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</si>
  <si>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</si>
  <si>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</si>
  <si>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</si>
  <si>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</si>
  <si>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</si>
  <si>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</si>
  <si>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</si>
  <si>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</si>
  <si>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</si>
  <si>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</si>
  <si>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</si>
  <si>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</si>
  <si>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</si>
  <si>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</si>
  <si>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</si>
  <si>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</si>
  <si>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</si>
  <si>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</si>
  <si>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</si>
  <si>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</si>
  <si>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</si>
  <si>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</si>
  <si>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</si>
  <si>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</si>
  <si>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</si>
  <si>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</si>
  <si>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</si>
  <si>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</si>
  <si>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</si>
  <si>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</si>
  <si>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</si>
  <si>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</si>
  <si>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</si>
  <si>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</si>
  <si>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</si>
  <si>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</si>
  <si>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</si>
  <si>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</si>
  <si>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</si>
  <si>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</si>
  <si>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</si>
  <si>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</si>
  <si>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</si>
  <si>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</si>
  <si>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</si>
  <si>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</si>
  <si>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</si>
  <si>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</si>
  <si>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</si>
  <si>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</si>
  <si>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</si>
  <si>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</si>
  <si>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</si>
  <si>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</si>
  <si>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</si>
  <si>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</si>
  <si>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</si>
  <si>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</si>
  <si>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</si>
  <si>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</si>
  <si>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</si>
  <si>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</si>
  <si>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</si>
  <si>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</si>
  <si>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</si>
  <si>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</si>
  <si>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</si>
  <si>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</si>
  <si>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</si>
  <si>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</si>
  <si>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</si>
  <si>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</si>
  <si>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</si>
  <si>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</si>
  <si>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</si>
  <si>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</si>
  <si>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</si>
  <si>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</si>
  <si>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</si>
  <si>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</si>
  <si>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</si>
  <si>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</si>
  <si>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</si>
  <si>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</si>
  <si>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</si>
  <si>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</si>
  <si>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</si>
  <si>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</si>
  <si>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</si>
  <si>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</si>
  <si>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</si>
  <si>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</si>
  <si>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</si>
  <si>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</si>
  <si>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</si>
  <si>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</si>
  <si>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</si>
  <si>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</si>
  <si>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</si>
  <si>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</si>
  <si>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</si>
  <si>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</si>
  <si>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</si>
  <si>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</si>
  <si>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</si>
  <si>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</si>
  <si>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</si>
  <si>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</si>
  <si>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</si>
  <si>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</si>
  <si>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</si>
  <si>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</si>
  <si>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</si>
  <si>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</si>
  <si>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</si>
  <si>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</si>
  <si>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</si>
  <si>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</si>
  <si>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</si>
  <si>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</si>
  <si>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</si>
  <si>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</si>
  <si>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</si>
  <si>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</si>
  <si>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</si>
  <si>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</si>
  <si>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</si>
  <si>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</si>
  <si>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</si>
  <si>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</si>
  <si>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</si>
  <si>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</si>
  <si>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</si>
  <si>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</si>
  <si>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</si>
  <si>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</si>
  <si>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</si>
  <si>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</si>
  <si>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</si>
  <si>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</si>
  <si>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</si>
  <si>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</si>
  <si>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</si>
  <si>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</si>
  <si>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</si>
  <si>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</si>
  <si>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</si>
  <si>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</si>
  <si>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</si>
  <si>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</si>
  <si>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</si>
  <si>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</si>
  <si>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</si>
  <si>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</si>
  <si>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</si>
  <si>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</si>
  <si>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</si>
  <si>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</si>
  <si>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</si>
  <si>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</si>
  <si>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</si>
  <si>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</si>
  <si>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</si>
  <si>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</si>
  <si>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</si>
  <si>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</si>
  <si>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</si>
  <si>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</si>
  <si>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</si>
  <si>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</si>
  <si>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</si>
  <si>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</si>
  <si>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</si>
  <si>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</si>
  <si>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</si>
  <si>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</si>
  <si>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</si>
  <si>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</si>
  <si>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</si>
  <si>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</si>
  <si>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</si>
  <si>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</si>
  <si>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</si>
  <si>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</si>
  <si>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</si>
  <si>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</si>
  <si>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</si>
  <si>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</si>
  <si>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</si>
  <si>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</si>
  <si>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</si>
  <si>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</si>
  <si>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</si>
  <si>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</si>
  <si>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</si>
  <si>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</si>
  <si>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</si>
  <si>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</si>
  <si>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</si>
  <si>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</si>
  <si>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</si>
  <si>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</si>
  <si>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</si>
  <si>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</si>
  <si>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</si>
  <si>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</si>
  <si>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</si>
  <si>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</si>
  <si>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</si>
  <si>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</si>
  <si>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</si>
  <si>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</si>
  <si>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</si>
  <si>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</si>
  <si>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</si>
  <si>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</si>
  <si>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</si>
  <si>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</si>
  <si>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</si>
  <si>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</si>
  <si>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</si>
  <si>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</si>
  <si>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</si>
  <si>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</si>
  <si>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</si>
  <si>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</si>
  <si>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</si>
  <si>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</si>
  <si>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</si>
  <si>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</si>
  <si>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</si>
  <si>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</si>
  <si>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</si>
  <si>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</si>
  <si>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</si>
  <si>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</si>
  <si>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</si>
  <si>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</si>
  <si>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</si>
  <si>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</si>
  <si>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</si>
  <si>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</si>
  <si>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</si>
  <si>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</si>
  <si>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</si>
  <si>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</si>
  <si>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</si>
  <si>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</si>
  <si>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</si>
  <si>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</si>
  <si>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</si>
  <si>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</si>
  <si>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</si>
  <si>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</si>
  <si>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</si>
  <si>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</si>
  <si>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</si>
  <si>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</si>
  <si>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</si>
  <si>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</si>
  <si>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</si>
  <si>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</si>
  <si>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</si>
  <si>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</si>
  <si>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</si>
  <si>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</si>
  <si>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</si>
  <si>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</si>
  <si>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</si>
  <si>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</si>
  <si>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</si>
  <si>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</si>
  <si>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</si>
  <si>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</si>
  <si>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</si>
  <si>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</si>
  <si>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</si>
  <si>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</si>
  <si>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</si>
  <si>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</si>
  <si>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</si>
  <si>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</si>
  <si>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</si>
  <si>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</si>
  <si>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</si>
  <si>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</si>
  <si>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</si>
  <si>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</si>
  <si>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</si>
  <si>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</si>
  <si>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</si>
  <si>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</si>
  <si>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</si>
  <si>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</si>
  <si>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</si>
  <si>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</si>
  <si>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</si>
  <si>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</si>
  <si>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</si>
  <si>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</si>
  <si>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</si>
  <si>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</si>
  <si>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</si>
  <si>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</si>
  <si>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</si>
  <si>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</si>
  <si>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</si>
  <si>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</si>
  <si>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</si>
  <si>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</si>
  <si>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</si>
  <si>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</si>
  <si>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</si>
  <si>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</si>
  <si>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</si>
  <si>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</si>
  <si>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</si>
  <si>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</si>
  <si>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</si>
  <si>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</si>
  <si>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</si>
  <si>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</si>
  <si>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</si>
  <si>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</si>
  <si>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</si>
  <si>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</si>
  <si>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</si>
  <si>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</si>
  <si>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</si>
  <si>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</si>
  <si>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</si>
  <si>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</si>
  <si>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</si>
  <si>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</si>
  <si>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</si>
  <si>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</si>
  <si>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</si>
  <si>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</si>
  <si>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</si>
  <si>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</si>
  <si>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</si>
  <si>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</si>
  <si>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</si>
  <si>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</si>
  <si>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</si>
  <si>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</si>
  <si>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</si>
  <si>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</si>
  <si>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</si>
  <si>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</si>
  <si>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</si>
  <si>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</si>
  <si>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</si>
  <si>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</si>
  <si>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</si>
  <si>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</si>
  <si>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</si>
  <si>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</si>
  <si>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</si>
  <si>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</si>
  <si>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</si>
  <si>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</si>
  <si>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</si>
  <si>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</si>
  <si>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</si>
  <si>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</si>
  <si>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</si>
  <si>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</si>
  <si>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</si>
  <si>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</si>
  <si>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</si>
  <si>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</si>
  <si>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</si>
  <si>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</si>
  <si>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</si>
  <si>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</si>
  <si>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</si>
  <si>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</si>
  <si>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</si>
  <si>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</si>
  <si>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</si>
  <si>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</si>
  <si>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</si>
  <si>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</si>
  <si>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</si>
  <si>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</si>
  <si>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</si>
  <si>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</si>
  <si>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</si>
  <si>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</si>
  <si>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</si>
  <si>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</si>
  <si>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</si>
  <si>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</si>
  <si>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</si>
  <si>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</si>
  <si>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</si>
  <si>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</si>
  <si>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</si>
  <si>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</si>
  <si>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</si>
  <si>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</si>
  <si>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</si>
  <si>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</si>
  <si>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</si>
  <si>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</si>
  <si>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</si>
  <si>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</si>
  <si>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</si>
  <si>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</si>
  <si>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</si>
  <si>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</si>
  <si>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</si>
  <si>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</si>
  <si>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</si>
  <si>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</si>
  <si>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</si>
  <si>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</si>
  <si>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</si>
  <si>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</si>
  <si>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</si>
  <si>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</si>
  <si>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</si>
  <si>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</si>
  <si>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</si>
  <si>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</si>
  <si>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</si>
  <si>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</si>
  <si>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</si>
  <si>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</si>
  <si>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</si>
  <si>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</si>
  <si>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</si>
  <si>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</si>
  <si>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</si>
  <si>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</si>
  <si>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</si>
  <si>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</si>
  <si>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</si>
  <si>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</si>
  <si>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</si>
  <si>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</si>
  <si>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</si>
  <si>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</si>
  <si>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</si>
  <si>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</si>
  <si>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</si>
  <si>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</si>
  <si>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</si>
  <si>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</si>
  <si>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</si>
  <si>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</si>
  <si>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</si>
  <si>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</si>
  <si>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</si>
  <si>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</si>
  <si>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</si>
  <si>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</si>
  <si>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</si>
  <si>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</si>
  <si>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</si>
  <si>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</si>
  <si>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</si>
  <si>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</si>
  <si>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</si>
  <si>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</si>
  <si>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</si>
  <si>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</si>
  <si>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</si>
  <si>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</si>
  <si>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</si>
  <si>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</si>
  <si>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</si>
  <si>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</si>
  <si>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</si>
  <si>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</si>
  <si>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</si>
  <si>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</si>
  <si>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</si>
  <si>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</si>
  <si>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</si>
  <si>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</si>
  <si>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</si>
  <si>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</si>
  <si>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</si>
  <si>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</si>
  <si>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</si>
  <si>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</si>
  <si>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</si>
  <si>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</si>
  <si>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</si>
  <si>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</si>
  <si>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</si>
  <si>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</si>
  <si>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</si>
  <si>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</si>
  <si>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</si>
  <si>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</si>
  <si>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</si>
  <si>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</si>
  <si>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</si>
  <si>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</si>
  <si>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</si>
  <si>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</si>
  <si>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</si>
  <si>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</si>
  <si>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</si>
  <si>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</si>
  <si>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</si>
  <si>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</si>
  <si>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</si>
  <si>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</si>
  <si>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</si>
  <si>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</si>
  <si>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</si>
  <si>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</si>
  <si>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</si>
  <si>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</si>
  <si>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</si>
  <si>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</si>
  <si>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</si>
  <si>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</si>
  <si>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</si>
  <si>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</si>
  <si>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</si>
  <si>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</si>
  <si>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</si>
  <si>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</si>
  <si>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</si>
  <si>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</si>
  <si>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</si>
  <si>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</si>
  <si>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</si>
  <si>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</si>
  <si>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</si>
  <si>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</si>
  <si>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</si>
  <si>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</si>
  <si>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</si>
  <si>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</si>
  <si>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</si>
  <si>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</si>
  <si>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</si>
  <si>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</si>
  <si>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</si>
  <si>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</si>
  <si>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</si>
  <si>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</si>
  <si>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</si>
  <si>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</si>
  <si>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</si>
  <si>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</si>
  <si>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</si>
  <si>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</si>
  <si>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</si>
  <si>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</si>
  <si>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</si>
  <si>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</si>
  <si>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</si>
  <si>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</si>
  <si>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</si>
  <si>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</si>
  <si>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</si>
  <si>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</si>
  <si>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</si>
  <si>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</si>
  <si>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</si>
  <si>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</si>
  <si>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</si>
  <si>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</si>
  <si>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</si>
  <si>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</si>
  <si>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</si>
  <si>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</si>
  <si>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</si>
  <si>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</si>
  <si>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</si>
  <si>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</si>
  <si>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</si>
  <si>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</si>
  <si>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</si>
  <si>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</si>
  <si>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</si>
  <si>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</si>
  <si>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</si>
  <si>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</si>
  <si>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</si>
  <si>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</si>
  <si>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</si>
  <si>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</si>
  <si>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</si>
  <si>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</si>
  <si>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</si>
  <si>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</si>
  <si>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</si>
  <si>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</si>
  <si>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</si>
  <si>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</si>
  <si>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</si>
  <si>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</si>
  <si>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</si>
  <si>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</si>
  <si>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</si>
  <si>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</si>
  <si>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</si>
  <si>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</si>
  <si>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</si>
  <si>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</si>
  <si>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</si>
  <si>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</si>
  <si>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</si>
  <si>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</si>
  <si>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</si>
  <si>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</si>
  <si>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</si>
  <si>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</si>
  <si>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</si>
  <si>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</si>
  <si>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</si>
  <si>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</si>
  <si>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</si>
  <si>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</si>
  <si>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</si>
  <si>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</si>
  <si>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</si>
  <si>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</si>
  <si>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</si>
  <si>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</si>
  <si>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</si>
  <si>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</si>
  <si>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</si>
  <si>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</si>
  <si>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</si>
  <si>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</si>
  <si>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</si>
  <si>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</si>
  <si>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</si>
  <si>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</si>
  <si>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</si>
  <si>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</si>
  <si>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</si>
  <si>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</si>
  <si>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</si>
  <si>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</si>
  <si>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</si>
  <si>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</si>
  <si>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</si>
  <si>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</si>
  <si>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</si>
  <si>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</si>
  <si>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</si>
  <si>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</si>
  <si>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</si>
  <si>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</si>
  <si>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</si>
  <si>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</si>
  <si>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</si>
  <si>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</si>
  <si>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</si>
  <si>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</si>
  <si>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</si>
  <si>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</si>
  <si>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</si>
  <si>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</si>
  <si>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</si>
  <si>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</si>
  <si>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</si>
  <si>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</si>
  <si>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</si>
  <si>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</si>
  <si>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</si>
  <si>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</si>
  <si>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</si>
  <si>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</si>
  <si>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</si>
  <si>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</si>
  <si>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</si>
  <si>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</si>
  <si>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</si>
  <si>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</si>
  <si>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</si>
  <si>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</si>
  <si>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</si>
  <si>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</si>
  <si>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</si>
  <si>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</si>
  <si>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</si>
  <si>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</si>
  <si>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</si>
  <si>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</si>
  <si>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</si>
  <si>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</si>
  <si>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</si>
  <si>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</si>
  <si>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</si>
  <si>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</si>
  <si>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</si>
  <si>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</si>
  <si>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</si>
  <si>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</si>
  <si>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</si>
  <si>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</si>
  <si>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</si>
  <si>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</si>
  <si>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</si>
  <si>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</si>
  <si>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</si>
  <si>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</si>
  <si>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</si>
  <si>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</si>
  <si>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</si>
  <si>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</si>
  <si>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</si>
  <si>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</si>
  <si>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</si>
  <si>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</si>
  <si>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</si>
  <si>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</si>
  <si>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</si>
  <si>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</si>
  <si>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</si>
  <si>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</si>
  <si>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</si>
  <si>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</si>
  <si>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</si>
  <si>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</si>
  <si>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</si>
  <si>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</si>
  <si>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</si>
  <si>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</si>
  <si>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</si>
  <si>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</si>
  <si>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</si>
  <si>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</si>
  <si>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</si>
  <si>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</si>
  <si>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</si>
  <si>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</si>
  <si>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</si>
  <si>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</si>
  <si>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</si>
  <si>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</si>
  <si>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</si>
  <si>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</si>
  <si>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</si>
  <si>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</si>
  <si>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</si>
  <si>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</si>
  <si>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</si>
  <si>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</si>
  <si>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</si>
  <si>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</si>
  <si>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</si>
  <si>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</si>
  <si>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</si>
  <si>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</si>
  <si>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</si>
  <si>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</si>
  <si>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</si>
  <si>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</si>
  <si>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</si>
  <si>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</si>
  <si>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</si>
  <si>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</si>
  <si>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</si>
  <si>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</si>
  <si>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</si>
  <si>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</si>
  <si>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</si>
  <si>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</si>
  <si>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</si>
  <si>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</si>
  <si>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</si>
  <si>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</si>
  <si>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</si>
  <si>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</si>
  <si>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</si>
  <si>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</si>
  <si>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</si>
  <si>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</si>
  <si>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</si>
  <si>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</si>
  <si>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</si>
  <si>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</si>
  <si>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</si>
  <si>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</si>
  <si>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</si>
  <si>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</si>
  <si>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</si>
  <si>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</si>
  <si>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</si>
  <si>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</si>
  <si>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</si>
  <si>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</si>
  <si>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</si>
  <si>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</si>
  <si>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</si>
  <si>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</si>
  <si>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</si>
  <si>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</si>
  <si>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</si>
  <si>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</si>
  <si>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</si>
  <si>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</si>
  <si>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</si>
  <si>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</si>
  <si>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</si>
  <si>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</si>
  <si>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</si>
  <si>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</si>
  <si>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</si>
  <si>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</si>
  <si>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</si>
  <si>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</si>
  <si>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</si>
  <si>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</si>
  <si>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</si>
  <si>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</si>
  <si>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</si>
  <si>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</si>
  <si>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</si>
  <si>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</si>
  <si>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</si>
  <si>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</si>
  <si>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</si>
  <si>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</si>
  <si>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</si>
  <si>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</si>
  <si>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</si>
  <si>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</si>
  <si>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</si>
  <si>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</si>
  <si>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</si>
  <si>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</si>
  <si>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</si>
  <si>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</si>
  <si>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</si>
  <si>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</si>
  <si>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</si>
  <si>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</si>
  <si>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</si>
  <si>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</si>
  <si>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</si>
  <si>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</si>
  <si>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</si>
  <si>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</si>
  <si>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</si>
  <si>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</si>
  <si>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</si>
  <si>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</si>
  <si>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</si>
  <si>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</si>
  <si>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</si>
  <si>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</si>
  <si>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</si>
  <si>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</si>
  <si>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</si>
  <si>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</si>
  <si>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</si>
  <si>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</si>
  <si>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</si>
  <si>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</si>
  <si>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</si>
  <si>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</si>
  <si>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</si>
  <si>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</si>
  <si>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</si>
  <si>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</si>
  <si>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</si>
  <si>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</si>
  <si>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</si>
  <si>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</si>
  <si>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</si>
  <si>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</si>
  <si>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</si>
  <si>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</si>
  <si>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</si>
  <si>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</si>
  <si>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</si>
  <si>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</si>
  <si>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</si>
  <si>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</si>
  <si>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</si>
  <si>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</si>
  <si>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</si>
  <si>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</si>
  <si>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</si>
  <si>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</si>
  <si>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</si>
  <si>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</si>
  <si>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</si>
  <si>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</si>
  <si>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</si>
  <si>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</si>
  <si>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</si>
  <si>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</si>
  <si>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</si>
  <si>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</si>
  <si>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</si>
  <si>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</si>
  <si>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</si>
  <si>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</si>
  <si>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</si>
  <si>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</si>
  <si>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</si>
  <si>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</si>
  <si>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</si>
  <si>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</si>
  <si>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</si>
  <si>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</si>
  <si>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</si>
  <si>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</si>
  <si>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</si>
  <si>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</si>
  <si>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</si>
  <si>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</si>
  <si>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</si>
  <si>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</si>
  <si>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</si>
  <si>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</si>
  <si>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</si>
  <si>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</si>
  <si>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</si>
  <si>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</si>
  <si>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</si>
  <si>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</si>
  <si>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</si>
  <si>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</si>
  <si>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</si>
  <si>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</si>
  <si>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</si>
  <si>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</si>
  <si>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</si>
  <si>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</si>
  <si>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</si>
  <si>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</si>
  <si>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</si>
  <si>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</si>
  <si>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</si>
  <si>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</si>
  <si>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</si>
  <si>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</si>
  <si>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</si>
  <si>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</si>
  <si>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</si>
  <si>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</si>
  <si>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</si>
  <si>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</si>
  <si>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</si>
  <si>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</si>
  <si>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</si>
  <si>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</si>
  <si>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</si>
  <si>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</si>
  <si>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</si>
  <si>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</si>
  <si>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</si>
  <si>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</si>
  <si>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</si>
  <si>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</si>
  <si>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</si>
  <si>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</si>
  <si>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</si>
  <si>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</si>
  <si>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</si>
  <si>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</si>
  <si>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</si>
  <si>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</si>
  <si>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</si>
  <si>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</si>
  <si>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</si>
  <si>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</si>
  <si>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</si>
  <si>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</si>
  <si>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</si>
  <si>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</si>
  <si>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</si>
  <si>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</si>
  <si>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</si>
  <si>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</si>
  <si>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</si>
  <si>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</si>
  <si>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</si>
  <si>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</si>
  <si>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</si>
  <si>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</si>
  <si>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</si>
  <si>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</si>
  <si>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</si>
  <si>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</si>
  <si>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</si>
  <si>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</si>
  <si>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</si>
  <si>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</si>
  <si>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</si>
  <si>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</si>
  <si>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</si>
  <si>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</si>
  <si>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</si>
  <si>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</si>
  <si>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</si>
  <si>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</si>
  <si>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</si>
  <si>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</si>
  <si>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</si>
  <si>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</si>
  <si>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</si>
  <si>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</si>
  <si>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</si>
  <si>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</si>
  <si>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</si>
  <si>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</si>
  <si>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</si>
  <si>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</si>
  <si>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</si>
  <si>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</si>
  <si>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</si>
  <si>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</si>
  <si>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</si>
  <si>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</si>
  <si>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</si>
  <si>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</si>
  <si>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</si>
  <si>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</si>
  <si>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</si>
  <si>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</si>
  <si>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</si>
  <si>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</si>
  <si>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</si>
  <si>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</si>
  <si>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</si>
  <si>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</si>
  <si>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</si>
  <si>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</si>
  <si>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</si>
  <si>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</si>
  <si>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</si>
  <si>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</si>
  <si>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</si>
  <si>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</si>
  <si>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</si>
  <si>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</si>
  <si>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</si>
  <si>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</si>
  <si>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</si>
  <si>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</si>
  <si>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</si>
  <si>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</si>
  <si>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</si>
  <si>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</si>
  <si>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</si>
  <si>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</si>
  <si>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</si>
  <si>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</si>
  <si>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</si>
  <si>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</si>
  <si>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</si>
  <si>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</si>
  <si>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</si>
  <si>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</si>
  <si>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</si>
  <si>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</si>
  <si>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</si>
  <si>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</si>
  <si>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</si>
  <si>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</si>
  <si>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</si>
  <si>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</si>
  <si>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</si>
  <si>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</si>
  <si>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</si>
  <si>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</si>
  <si>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</si>
  <si>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</si>
  <si>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</si>
  <si>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</si>
  <si>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</si>
  <si>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</si>
  <si>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</si>
  <si>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</si>
  <si>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</si>
  <si>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</si>
  <si>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</si>
  <si>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</si>
  <si>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</si>
  <si>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</si>
  <si>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</si>
  <si>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</si>
  <si>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</si>
  <si>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</si>
  <si>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</si>
  <si>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</si>
  <si>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</si>
  <si>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</si>
  <si>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</si>
  <si>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</si>
  <si>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</si>
  <si>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</si>
  <si>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</si>
  <si>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</si>
  <si>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</si>
  <si>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</si>
  <si>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</si>
  <si>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</si>
  <si>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</si>
  <si>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</si>
  <si>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</si>
  <si>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</si>
  <si>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</si>
  <si>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</si>
  <si>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</si>
  <si>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</si>
  <si>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</si>
  <si>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</si>
  <si>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</si>
  <si>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</si>
  <si>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</si>
  <si>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</si>
  <si>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</si>
  <si>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</si>
  <si>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</si>
  <si>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</si>
  <si>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</si>
  <si>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</si>
  <si>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</si>
  <si>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</si>
  <si>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</si>
  <si>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</si>
  <si>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</si>
  <si>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</si>
  <si>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</si>
  <si>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</si>
  <si>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</si>
  <si>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</si>
  <si>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</si>
  <si>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</si>
  <si>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</si>
  <si>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</si>
  <si>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</si>
  <si>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</si>
  <si>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</si>
  <si>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</si>
  <si>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</si>
  <si>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</si>
  <si>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</si>
  <si>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</si>
  <si>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</si>
  <si>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</si>
  <si>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</si>
  <si>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</si>
  <si>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</si>
  <si>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</si>
  <si>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</si>
  <si>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</si>
  <si>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</si>
  <si>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</si>
  <si>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</si>
  <si>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</si>
  <si>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</si>
  <si>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</si>
  <si>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</si>
  <si>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</si>
  <si>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</si>
  <si>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</si>
  <si>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</si>
  <si>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</si>
  <si>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</si>
  <si>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</si>
  <si>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</si>
  <si>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</si>
  <si>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</si>
  <si>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</si>
  <si>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</si>
  <si>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</si>
  <si>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</si>
  <si>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</si>
  <si>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</si>
  <si>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</si>
  <si>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</si>
  <si>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</si>
  <si>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</si>
  <si>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</si>
  <si>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</si>
  <si>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</si>
  <si>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</si>
  <si>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</si>
  <si>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</si>
  <si>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</si>
  <si>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</si>
  <si>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</si>
  <si>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</si>
  <si>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</si>
  <si>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</si>
  <si>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</si>
  <si>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</si>
  <si>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</si>
  <si>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</si>
  <si>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</si>
  <si>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</si>
  <si>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</si>
  <si>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</si>
  <si>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</si>
  <si>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</si>
  <si>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</si>
  <si>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</si>
  <si>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</si>
  <si>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</si>
  <si>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</si>
  <si>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</si>
  <si>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</si>
  <si>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</si>
  <si>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</si>
  <si>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</si>
  <si>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</si>
  <si>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</si>
  <si>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</si>
  <si>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</si>
  <si>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</si>
  <si>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</si>
  <si>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</si>
  <si>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</si>
  <si>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</si>
  <si>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</si>
  <si>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</si>
  <si>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</si>
  <si>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</si>
  <si>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</si>
  <si>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</si>
  <si>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</si>
  <si>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</si>
  <si>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</si>
  <si>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</si>
  <si>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</si>
  <si>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</si>
  <si>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</si>
  <si>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</si>
  <si>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</si>
  <si>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</si>
  <si>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</si>
  <si>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</si>
  <si>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</si>
  <si>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</si>
  <si>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</si>
  <si>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</si>
  <si>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</si>
  <si>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</si>
  <si>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</si>
  <si>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</si>
  <si>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</si>
  <si>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</si>
  <si>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</si>
  <si>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</si>
  <si>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</si>
  <si>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</si>
  <si>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</si>
  <si>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</si>
  <si>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</si>
  <si>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</si>
  <si>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</si>
  <si>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</si>
  <si>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</si>
  <si>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</si>
  <si>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</si>
  <si>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</si>
  <si>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</si>
  <si>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</si>
  <si>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</si>
  <si>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</si>
  <si>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</si>
  <si>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</si>
  <si>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</si>
  <si>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</si>
  <si>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</si>
  <si>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</si>
  <si>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</si>
  <si>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</si>
  <si>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</si>
  <si>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</si>
  <si>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</si>
  <si>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</si>
  <si>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</si>
  <si>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</si>
  <si>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</si>
  <si>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</si>
  <si>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</si>
  <si>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</si>
  <si>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</si>
  <si>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</si>
  <si>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</si>
  <si>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</si>
  <si>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</si>
  <si>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</si>
  <si>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</si>
  <si>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</si>
  <si>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</si>
  <si>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</si>
  <si>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</si>
  <si>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</si>
  <si>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</si>
  <si>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</si>
  <si>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</si>
  <si>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</si>
  <si>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</si>
  <si>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</si>
  <si>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</si>
  <si>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</si>
  <si>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</si>
  <si>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</si>
  <si>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</si>
  <si>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</si>
  <si>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</si>
  <si>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</si>
  <si>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</si>
  <si>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</si>
  <si>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</si>
  <si>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</si>
  <si>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</si>
  <si>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</si>
  <si>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</si>
  <si>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</si>
  <si>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</si>
  <si>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</si>
  <si>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</si>
  <si>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</si>
  <si>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</si>
  <si>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</si>
  <si>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</si>
  <si>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</si>
  <si>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</si>
  <si>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</si>
  <si>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</si>
  <si>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</si>
  <si>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</si>
  <si>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</si>
  <si>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</si>
  <si>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</si>
  <si>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</si>
  <si>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</si>
  <si>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</si>
  <si>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</si>
  <si>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</si>
  <si>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</si>
  <si>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</si>
  <si>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</si>
  <si>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</si>
  <si>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</si>
  <si>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</si>
  <si>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</si>
  <si>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</si>
  <si>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</si>
  <si>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</si>
  <si>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</si>
  <si>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</si>
  <si>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</si>
  <si>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</si>
  <si>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</si>
  <si>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</si>
  <si>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</si>
  <si>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</si>
  <si>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</si>
  <si>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</si>
  <si>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</si>
  <si>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</si>
  <si>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</si>
  <si>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</si>
  <si>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</si>
  <si>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</si>
  <si>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</si>
  <si>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</si>
  <si>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</si>
  <si>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</si>
  <si>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</si>
  <si>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</si>
  <si>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</si>
  <si>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</si>
  <si>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</si>
  <si>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</si>
  <si>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</si>
  <si>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</si>
  <si>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</si>
  <si>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</si>
  <si>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</si>
  <si>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</si>
  <si>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</si>
  <si>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</si>
  <si>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</si>
  <si>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</si>
  <si>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</si>
  <si>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</si>
  <si>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</si>
  <si>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</si>
  <si>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</si>
  <si>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</si>
  <si>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</si>
  <si>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</si>
  <si>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</si>
  <si>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</si>
  <si>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</si>
  <si>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</si>
  <si>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</si>
  <si>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</si>
  <si>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</si>
  <si>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</si>
  <si>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</si>
  <si>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</si>
  <si>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</si>
  <si>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</si>
  <si>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</si>
  <si>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</si>
  <si>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</si>
  <si>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</si>
  <si>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</si>
  <si>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</si>
  <si>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</si>
  <si>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</si>
  <si>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</si>
  <si>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</si>
  <si>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</si>
  <si>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</si>
  <si>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</si>
  <si>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</si>
  <si>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</si>
  <si>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</si>
  <si>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</si>
  <si>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</si>
  <si>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</si>
  <si>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</si>
  <si>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</si>
  <si>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</si>
  <si>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</si>
  <si>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</si>
  <si>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</si>
  <si>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</si>
  <si>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</si>
  <si>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</si>
  <si>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</si>
  <si>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</si>
  <si>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</si>
  <si>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</si>
  <si>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</si>
  <si>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</si>
  <si>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</si>
  <si>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</si>
  <si>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</si>
  <si>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</si>
  <si>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</si>
  <si>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</si>
  <si>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</si>
  <si>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</si>
  <si>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</si>
  <si>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</si>
  <si>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</si>
  <si>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</si>
  <si>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</si>
  <si>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</si>
  <si>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</si>
  <si>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</si>
  <si>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</si>
  <si>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</si>
  <si>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</si>
  <si>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</si>
  <si>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</si>
  <si>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</si>
  <si>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</si>
  <si>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</si>
  <si>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</si>
  <si>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</si>
  <si>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</si>
  <si>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</si>
  <si>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</si>
  <si>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</si>
  <si>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</si>
  <si>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</si>
  <si>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</si>
  <si>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</si>
  <si>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</si>
  <si>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</si>
  <si>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</si>
  <si>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</si>
  <si>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</si>
  <si>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</si>
  <si>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</si>
  <si>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</si>
  <si>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</si>
  <si>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</si>
  <si>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</si>
  <si>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</si>
  <si>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</si>
  <si>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</si>
  <si>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</si>
  <si>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</si>
  <si>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</si>
  <si>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</si>
  <si>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</si>
  <si>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</si>
  <si>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</si>
  <si>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</si>
  <si>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</si>
  <si>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</si>
  <si>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</si>
  <si>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</si>
  <si>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</si>
  <si>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</si>
  <si>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</si>
  <si>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</si>
  <si>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</si>
  <si>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</si>
  <si>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</si>
  <si>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</si>
  <si>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</si>
  <si>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</si>
  <si>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</si>
  <si>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</si>
  <si>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</si>
  <si>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</si>
  <si>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</si>
  <si>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</si>
  <si>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</si>
  <si>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</si>
  <si>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</si>
  <si>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</si>
  <si>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</si>
  <si>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</si>
  <si>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</si>
  <si>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</si>
  <si>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</si>
  <si>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</si>
  <si>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</si>
  <si>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</si>
  <si>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</si>
  <si>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</si>
  <si>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</si>
  <si>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</si>
  <si>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</si>
  <si>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</si>
  <si>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</si>
  <si>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</si>
  <si>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</si>
  <si>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</si>
  <si>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</si>
  <si>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</si>
  <si>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</si>
  <si>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</si>
  <si>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</si>
  <si>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</si>
  <si>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</si>
  <si>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</si>
  <si>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</si>
  <si>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</si>
  <si>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</si>
  <si>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</si>
  <si>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</si>
  <si>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</si>
  <si>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</si>
  <si>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</si>
  <si>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</si>
  <si>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</si>
  <si>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</si>
  <si>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</si>
  <si>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</si>
  <si>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</si>
  <si>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</si>
  <si>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</si>
  <si>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</si>
  <si>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</si>
  <si>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</si>
  <si>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</si>
  <si>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</si>
  <si>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</si>
  <si>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</si>
  <si>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</si>
  <si>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</si>
  <si>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</si>
  <si>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</si>
  <si>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</si>
  <si>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</si>
  <si>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</si>
  <si>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</si>
  <si>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</si>
  <si>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</si>
  <si>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</si>
  <si>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</si>
  <si>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</si>
  <si>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</si>
  <si>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</si>
  <si>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</si>
  <si>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</si>
  <si>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</si>
  <si>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</si>
  <si>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</si>
  <si>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</si>
  <si>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</si>
  <si>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</si>
  <si>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</si>
  <si>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</si>
  <si>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</si>
  <si>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</si>
  <si>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</si>
  <si>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</si>
  <si>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</si>
  <si>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</si>
  <si>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</si>
  <si>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</si>
  <si>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</si>
  <si>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</si>
  <si>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</si>
  <si>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</si>
  <si>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</si>
  <si>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</si>
  <si>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</si>
  <si>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</si>
  <si>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</si>
  <si>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</si>
  <si>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</si>
  <si>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</si>
  <si>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</si>
  <si>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</si>
  <si>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</si>
  <si>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</si>
  <si>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</si>
  <si>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</si>
  <si>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</si>
  <si>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</si>
  <si>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</si>
  <si>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</si>
  <si>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</si>
  <si>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</si>
  <si>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</si>
  <si>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</si>
  <si>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</si>
  <si>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</si>
  <si>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</si>
  <si>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</si>
  <si>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</si>
  <si>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</si>
  <si>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</si>
  <si>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</si>
  <si>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</si>
  <si>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</si>
  <si>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</si>
  <si>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</si>
  <si>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</si>
  <si>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</si>
  <si>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</si>
  <si>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</si>
  <si>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</si>
  <si>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</si>
  <si>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</si>
  <si>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</si>
  <si>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</si>
  <si>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</si>
  <si>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</si>
  <si>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</si>
  <si>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</si>
  <si>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</si>
  <si>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</si>
  <si>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</si>
  <si>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</si>
  <si>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</si>
  <si>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</si>
  <si>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</si>
  <si>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</si>
  <si>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</si>
  <si>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</si>
  <si>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</si>
  <si>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</si>
  <si>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</si>
  <si>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</si>
  <si>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</si>
  <si>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</si>
  <si>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</si>
  <si>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</si>
  <si>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</si>
  <si>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</si>
  <si>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</si>
  <si>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</si>
  <si>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</si>
  <si>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</si>
  <si>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</si>
  <si>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</si>
  <si>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</si>
  <si>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</si>
  <si>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</si>
  <si>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</si>
  <si>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</si>
  <si>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</si>
  <si>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</si>
  <si>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</si>
  <si>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</si>
  <si>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</si>
  <si>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</si>
  <si>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</si>
  <si>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</si>
  <si>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</si>
  <si>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</si>
  <si>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</si>
  <si>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</si>
  <si>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</si>
  <si>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</si>
  <si>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</si>
  <si>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</si>
  <si>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</si>
  <si>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</si>
  <si>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</si>
  <si>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</si>
  <si>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</si>
  <si>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</si>
  <si>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</si>
  <si>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</si>
  <si>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</si>
  <si>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</si>
  <si>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</si>
  <si>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</si>
  <si>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</si>
  <si>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</si>
  <si>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</si>
  <si>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</si>
  <si>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</si>
  <si>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</si>
  <si>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</si>
  <si>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</si>
  <si>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</si>
  <si>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</si>
  <si>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</si>
  <si>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</si>
  <si>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</si>
  <si>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</si>
  <si>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</si>
  <si>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</si>
  <si>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</si>
  <si>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</si>
  <si>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</si>
  <si>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</si>
  <si>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</si>
  <si>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</si>
  <si>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</si>
  <si>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</si>
  <si>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</si>
  <si>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</si>
  <si>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</si>
  <si>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</si>
  <si>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</si>
  <si>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</si>
  <si>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</si>
  <si>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</si>
  <si>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</si>
  <si>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</si>
  <si>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</si>
  <si>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</si>
  <si>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</si>
  <si>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</si>
  <si>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</si>
  <si>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</si>
  <si>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</si>
  <si>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</si>
  <si>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</si>
  <si>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</si>
  <si>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</si>
  <si>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</si>
  <si>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</si>
  <si>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</si>
  <si>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</si>
  <si>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</si>
  <si>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</si>
  <si>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</si>
  <si>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</si>
  <si>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</si>
  <si>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</si>
  <si>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</si>
  <si>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</si>
  <si>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</si>
  <si>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</si>
  <si>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</si>
  <si>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</si>
  <si>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</si>
  <si>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</si>
  <si>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</si>
  <si>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</si>
  <si>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</si>
  <si>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</si>
  <si>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</si>
  <si>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</si>
  <si>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</si>
  <si>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</si>
  <si>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</si>
  <si>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</si>
  <si>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</si>
  <si>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</si>
  <si>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</si>
  <si>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</si>
  <si>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</si>
  <si>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</si>
  <si>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</si>
  <si>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</si>
  <si>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</si>
  <si>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</si>
  <si>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</si>
  <si>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</si>
  <si>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</si>
  <si>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</si>
  <si>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</si>
  <si>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</si>
  <si>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</si>
  <si>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</si>
  <si>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</si>
  <si>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</si>
  <si>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</si>
  <si>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</si>
  <si>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</si>
  <si>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</si>
  <si>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</si>
  <si>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</si>
  <si>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</si>
  <si>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</si>
  <si>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</si>
  <si>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</si>
  <si>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</si>
  <si>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</si>
  <si>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</si>
  <si>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</si>
  <si>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</si>
  <si>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</si>
  <si>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</si>
  <si>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</si>
  <si>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</si>
  <si>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</si>
  <si>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</si>
  <si>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</si>
  <si>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</si>
  <si>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</si>
  <si>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</si>
  <si>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</si>
  <si>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</si>
  <si>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</si>
  <si>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</si>
  <si>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</si>
  <si>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</si>
  <si>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</si>
  <si>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</si>
  <si>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</si>
  <si>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</si>
  <si>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</si>
  <si>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</si>
  <si>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</si>
  <si>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</si>
  <si>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</si>
  <si>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</si>
  <si>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</si>
  <si>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</si>
  <si>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</si>
  <si>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</si>
  <si>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</si>
  <si>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</si>
  <si>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</si>
  <si>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</si>
  <si>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</si>
  <si>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</si>
  <si>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</si>
  <si>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</si>
  <si>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</si>
  <si>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</si>
  <si>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</si>
  <si>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</si>
  <si>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</si>
  <si>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</si>
  <si>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</si>
  <si>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</si>
  <si>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</si>
  <si>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</si>
  <si>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</si>
  <si>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</si>
  <si>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</si>
  <si>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</si>
  <si>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</si>
  <si>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</si>
  <si>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</si>
  <si>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</si>
  <si>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</si>
  <si>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</si>
  <si>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</si>
  <si>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</si>
  <si>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</si>
  <si>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</si>
  <si>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</si>
  <si>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</si>
  <si>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</si>
  <si>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</si>
  <si>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</si>
  <si>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</si>
  <si>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</si>
  <si>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</si>
  <si>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</si>
  <si>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</si>
  <si>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</si>
  <si>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</si>
  <si>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</si>
  <si>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</si>
  <si>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</si>
  <si>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</si>
  <si>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</si>
  <si>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</si>
  <si>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</si>
  <si>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</si>
  <si>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</si>
  <si>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</si>
  <si>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</si>
  <si>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</si>
  <si>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</si>
  <si>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</si>
  <si>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</si>
  <si>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</si>
  <si>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</si>
  <si>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</si>
  <si>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</si>
  <si>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</si>
  <si>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</si>
  <si>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</si>
  <si>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</si>
  <si>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</si>
  <si>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</si>
  <si>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</si>
  <si>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</si>
  <si>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</si>
  <si>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</si>
  <si>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</si>
  <si>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</si>
  <si>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</si>
  <si>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</si>
  <si>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</si>
  <si>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</si>
  <si>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</si>
  <si>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</si>
  <si>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</si>
  <si>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</si>
  <si>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</si>
  <si>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</si>
  <si>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</si>
  <si>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</si>
  <si>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</si>
  <si>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</si>
  <si>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</si>
  <si>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</si>
  <si>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</si>
  <si>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</si>
  <si>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</si>
  <si>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</si>
  <si>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</si>
  <si>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</si>
  <si>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</si>
  <si>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</si>
  <si>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</si>
  <si>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</si>
  <si>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</si>
  <si>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</si>
  <si>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</si>
  <si>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</si>
  <si>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</si>
  <si>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</si>
  <si>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</si>
  <si>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</si>
  <si>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</si>
  <si>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</si>
  <si>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</si>
  <si>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</si>
  <si>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</si>
  <si>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</si>
  <si>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</si>
  <si>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</si>
  <si>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</si>
  <si>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</si>
  <si>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</si>
  <si>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</si>
  <si>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</si>
  <si>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</si>
  <si>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</si>
  <si>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</si>
  <si>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</si>
  <si>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</si>
  <si>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</si>
  <si>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</si>
  <si>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</si>
  <si>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</si>
  <si>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</si>
  <si>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</si>
  <si>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</si>
  <si>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</si>
  <si>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</si>
  <si>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</si>
  <si>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</si>
  <si>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</si>
  <si>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</si>
  <si>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</si>
  <si>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</si>
  <si>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</si>
  <si>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</si>
  <si>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</si>
  <si>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</si>
  <si>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</si>
  <si>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</si>
  <si>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</si>
  <si>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</si>
  <si>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</si>
  <si>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</si>
  <si>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</si>
  <si>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</si>
  <si>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</si>
  <si>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</si>
  <si>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</si>
  <si>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</si>
  <si>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</si>
  <si>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</si>
  <si>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</si>
  <si>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</si>
  <si>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</si>
  <si>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</si>
  <si>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</si>
  <si>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</si>
  <si>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</si>
  <si>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</si>
  <si>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</si>
  <si>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</si>
  <si>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</si>
  <si>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</si>
  <si>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</si>
  <si>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</si>
  <si>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</si>
  <si>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</si>
  <si>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</si>
  <si>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</si>
  <si>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</si>
  <si>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</si>
  <si>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</si>
  <si>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</si>
  <si>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</si>
  <si>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</si>
  <si>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</si>
  <si>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</si>
  <si>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</si>
  <si>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</si>
  <si>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</si>
  <si>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</si>
  <si>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</si>
  <si>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</si>
  <si>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</si>
  <si>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</si>
  <si>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</si>
  <si>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</si>
  <si>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</si>
  <si>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</si>
  <si>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</si>
  <si>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</si>
  <si>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</si>
  <si>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</si>
  <si>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</si>
  <si>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</si>
  <si>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</si>
  <si>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</si>
  <si>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</si>
  <si>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</si>
  <si>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</si>
  <si>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</si>
  <si>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</si>
  <si>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</si>
  <si>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</si>
  <si>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</si>
  <si>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</si>
  <si>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</si>
  <si>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</si>
  <si>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</si>
  <si>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</si>
  <si>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</si>
  <si>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</si>
  <si>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</si>
  <si>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</si>
  <si>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</si>
  <si>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</si>
  <si>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</si>
  <si>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</si>
  <si>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</si>
  <si>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</si>
  <si>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</si>
  <si>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</si>
  <si>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</si>
  <si>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</si>
  <si>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</si>
  <si>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</si>
  <si>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</si>
  <si>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</si>
  <si>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</si>
  <si>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</si>
  <si>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</si>
  <si>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</si>
  <si>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</si>
  <si>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</si>
  <si>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</si>
  <si>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</si>
  <si>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</si>
  <si>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</si>
  <si>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</si>
  <si>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</si>
  <si>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</si>
  <si>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</si>
  <si>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</si>
  <si>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</si>
  <si>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</si>
  <si>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</si>
  <si>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</si>
  <si>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</si>
  <si>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</si>
  <si>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</si>
  <si>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</si>
  <si>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</si>
  <si>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</si>
  <si>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</si>
  <si>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</si>
  <si>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</si>
  <si>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</si>
  <si>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</si>
  <si>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</si>
  <si>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</si>
  <si>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</si>
  <si>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</si>
  <si>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</si>
  <si>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</si>
  <si>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</si>
  <si>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</si>
  <si>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</si>
  <si>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</si>
  <si>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</si>
  <si>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</si>
  <si>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</si>
  <si>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</si>
  <si>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</si>
  <si>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</si>
  <si>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</si>
  <si>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</si>
  <si>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</si>
  <si>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</si>
  <si>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</si>
  <si>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</si>
  <si>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</si>
  <si>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</si>
  <si>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</si>
  <si>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</si>
  <si>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</si>
  <si>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</si>
  <si>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</si>
  <si>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</si>
  <si>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</si>
  <si>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</si>
  <si>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</si>
  <si>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</si>
  <si>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</si>
  <si>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</si>
  <si>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</si>
  <si>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</si>
  <si>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</si>
  <si>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</si>
  <si>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</si>
  <si>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</si>
  <si>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</si>
  <si>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</si>
  <si>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</si>
  <si>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</si>
  <si>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</si>
  <si>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</si>
  <si>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</si>
  <si>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</si>
  <si>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</si>
  <si>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</si>
  <si>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</si>
  <si>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</si>
  <si>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</si>
  <si>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</si>
  <si>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</si>
  <si>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</si>
  <si>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</si>
  <si>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</si>
  <si>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</si>
  <si>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</si>
  <si>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</si>
  <si>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</si>
  <si>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</si>
  <si>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</si>
  <si>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</si>
  <si>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</si>
  <si>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</si>
  <si>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</si>
  <si>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</si>
  <si>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</si>
  <si>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</si>
  <si>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</si>
  <si>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</si>
  <si>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</si>
  <si>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</si>
  <si>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</si>
  <si>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</si>
  <si>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</si>
  <si>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</si>
  <si>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</si>
  <si>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</si>
  <si>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</si>
  <si>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</si>
  <si>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</si>
  <si>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</si>
  <si>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</si>
  <si>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</si>
  <si>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</si>
  <si>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</si>
  <si>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</si>
  <si>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</si>
  <si>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</si>
  <si>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</si>
  <si>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</si>
  <si>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</si>
  <si>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</si>
  <si>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</si>
  <si>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</si>
  <si>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</si>
  <si>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</si>
  <si>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</si>
  <si>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</si>
  <si>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</si>
  <si>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</si>
  <si>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</si>
  <si>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</si>
  <si>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</si>
  <si>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</si>
  <si>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</si>
  <si>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</si>
  <si>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</si>
  <si>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</si>
  <si>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</si>
  <si>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</si>
  <si>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</si>
  <si>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</si>
  <si>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</si>
  <si>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</si>
  <si>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</si>
  <si>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</si>
  <si>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</si>
  <si>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</si>
  <si>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</si>
  <si>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</si>
  <si>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</si>
  <si>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</si>
  <si>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</si>
  <si>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</si>
  <si>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</si>
  <si>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</si>
  <si>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</si>
  <si>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</si>
  <si>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</si>
  <si>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</si>
  <si>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</si>
  <si>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</si>
  <si>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</si>
  <si>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</si>
  <si>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</si>
  <si>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</si>
  <si>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</si>
  <si>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</si>
  <si>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</si>
  <si>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</si>
  <si>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</si>
  <si>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</si>
  <si>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</si>
  <si>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</si>
  <si>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</si>
  <si>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</si>
  <si>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</si>
  <si>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</si>
  <si>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</si>
  <si>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</si>
  <si>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</si>
  <si>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</si>
  <si>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</si>
  <si>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</si>
  <si>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</si>
  <si>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</si>
  <si>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</si>
  <si>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</si>
  <si>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</si>
  <si>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</si>
  <si>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</si>
  <si>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</si>
  <si>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</si>
  <si>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</si>
  <si>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</si>
  <si>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</si>
  <si>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</si>
  <si>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</si>
  <si>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</si>
  <si>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</si>
  <si>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</si>
  <si>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</si>
  <si>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</si>
  <si>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</si>
  <si>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</si>
  <si>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</si>
  <si>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</si>
  <si>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</si>
  <si>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</si>
  <si>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</si>
  <si>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</si>
  <si>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</si>
  <si>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</si>
  <si>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</si>
  <si>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</si>
  <si>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</si>
  <si>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</si>
  <si>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</si>
  <si>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</si>
  <si>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</si>
  <si>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</si>
  <si>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</si>
  <si>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</si>
  <si>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</si>
  <si>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</si>
  <si>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</si>
  <si>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</si>
  <si>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</si>
  <si>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</si>
  <si>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</si>
  <si>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</si>
  <si>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</si>
  <si>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</si>
  <si>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</si>
  <si>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</si>
  <si>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</si>
  <si>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</si>
  <si>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</si>
  <si>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</si>
  <si>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</si>
  <si>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</si>
  <si>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</si>
  <si>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</si>
  <si>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</si>
  <si>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</si>
  <si>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</si>
  <si>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</si>
  <si>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</si>
  <si>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</si>
  <si>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</si>
  <si>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</si>
  <si>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</si>
  <si>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</si>
  <si>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</si>
  <si>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</si>
  <si>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</si>
  <si>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</si>
  <si>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</si>
  <si>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</si>
  <si>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</si>
  <si>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</si>
  <si>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</si>
  <si>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</si>
  <si>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</si>
  <si>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</si>
  <si>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</si>
  <si>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</si>
  <si>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</si>
  <si>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</si>
  <si>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</si>
  <si>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</si>
  <si>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</si>
  <si>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</si>
  <si>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</si>
  <si>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</si>
  <si>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</si>
  <si>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</si>
  <si>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</si>
  <si>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</si>
  <si>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</si>
  <si>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</si>
  <si>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</si>
  <si>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</si>
  <si>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</si>
  <si>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</si>
  <si>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</si>
  <si>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</si>
  <si>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</si>
  <si>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</si>
  <si>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</si>
  <si>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</si>
  <si>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</si>
  <si>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</si>
  <si>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</si>
  <si>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</si>
  <si>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</si>
  <si>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</si>
  <si>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</si>
  <si>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</si>
  <si>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</si>
  <si>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</si>
  <si>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</si>
  <si>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</si>
  <si>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</si>
  <si>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</si>
  <si>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</si>
  <si>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</si>
  <si>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</si>
  <si>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</si>
  <si>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</si>
  <si>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</si>
  <si>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</si>
  <si>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</si>
  <si>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</si>
  <si>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</si>
  <si>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</si>
  <si>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</si>
  <si>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</si>
  <si>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</si>
  <si>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</si>
  <si>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</si>
  <si>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</si>
  <si>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</si>
  <si>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</si>
  <si>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</si>
  <si>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</si>
  <si>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</si>
  <si>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</si>
  <si>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</si>
  <si>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</si>
  <si>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</si>
  <si>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</si>
  <si>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</si>
  <si>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</si>
  <si>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</si>
  <si>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</si>
  <si>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</si>
  <si>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</si>
  <si>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</si>
  <si>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</si>
  <si>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</si>
  <si>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</si>
  <si>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</si>
  <si>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</si>
  <si>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</si>
  <si>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</si>
  <si>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</si>
  <si>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</si>
  <si>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</si>
  <si>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</si>
  <si>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</si>
  <si>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</si>
  <si>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</si>
  <si>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</si>
  <si>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</si>
  <si>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</si>
  <si>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</si>
  <si>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</si>
  <si>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</si>
  <si>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</si>
  <si>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</si>
  <si>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</si>
  <si>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</si>
  <si>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</si>
  <si>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</si>
  <si>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</si>
  <si>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</si>
  <si>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</si>
  <si>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</si>
  <si>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</si>
  <si>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</si>
  <si>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</si>
  <si>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</si>
  <si>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</si>
  <si>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</si>
  <si>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</si>
  <si>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</si>
  <si>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</si>
  <si>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</si>
  <si>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</si>
  <si>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</si>
  <si>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</si>
  <si>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</si>
  <si>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</si>
  <si>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</si>
  <si>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</si>
  <si>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</si>
  <si>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</si>
  <si>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</si>
  <si>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</si>
  <si>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</si>
  <si>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</si>
  <si>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</si>
  <si>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</si>
  <si>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</si>
  <si>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</si>
  <si>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</si>
  <si>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</si>
  <si>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</si>
  <si>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</si>
  <si>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</si>
  <si>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</si>
  <si>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</si>
  <si>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</si>
  <si>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</si>
  <si>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</si>
  <si>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</si>
  <si>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</si>
  <si>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</si>
  <si>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</si>
  <si>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</si>
  <si>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</si>
  <si>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</si>
  <si>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</si>
  <si>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</si>
  <si>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</si>
  <si>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</si>
  <si>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</si>
  <si>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</si>
  <si>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</si>
  <si>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</si>
  <si>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</si>
  <si>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</si>
  <si>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</si>
  <si>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</si>
  <si>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</si>
  <si>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</si>
  <si>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</si>
  <si>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</si>
  <si>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</si>
  <si>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</si>
  <si>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</si>
  <si>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</si>
  <si>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</si>
  <si>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</si>
  <si>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</si>
  <si>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</si>
  <si>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</si>
  <si>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</si>
  <si>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</si>
  <si>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</si>
  <si>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</si>
  <si>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</si>
  <si>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</si>
  <si>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</si>
  <si>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</si>
  <si>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</si>
  <si>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</si>
  <si>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</si>
  <si>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</si>
  <si>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</si>
  <si>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</si>
  <si>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</si>
  <si>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</si>
  <si>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</si>
  <si>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</si>
  <si>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</si>
  <si>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</si>
  <si>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</si>
  <si>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</si>
  <si>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</si>
  <si>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</si>
  <si>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</si>
  <si>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</si>
  <si>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</si>
  <si>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</si>
  <si>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</si>
  <si>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</si>
  <si>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</si>
  <si>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</si>
  <si>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</si>
  <si>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</si>
  <si>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</si>
  <si>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</si>
  <si>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</si>
  <si>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</si>
  <si>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</si>
  <si>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</si>
  <si>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</si>
  <si>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</si>
  <si>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</si>
  <si>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</si>
  <si>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</si>
  <si>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</si>
  <si>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</si>
  <si>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</si>
  <si>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</si>
  <si>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</si>
  <si>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</si>
  <si>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</si>
  <si>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</si>
  <si>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</si>
  <si>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</si>
  <si>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</si>
  <si>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</si>
  <si>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</si>
  <si>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</si>
  <si>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</si>
  <si>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</si>
  <si>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</si>
  <si>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</si>
  <si>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</si>
  <si>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</si>
  <si>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</si>
  <si>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</si>
  <si>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</si>
  <si>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</si>
  <si>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</si>
  <si>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</si>
  <si>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</si>
  <si>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</si>
  <si>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</si>
  <si>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</si>
  <si>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</si>
  <si>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</si>
  <si>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</si>
  <si>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</si>
  <si>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</si>
  <si>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</si>
  <si>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</si>
  <si>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</si>
  <si>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</si>
  <si>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</si>
  <si>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</si>
  <si>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</si>
  <si>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</si>
  <si>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</si>
  <si>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</si>
  <si>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</si>
  <si>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</si>
  <si>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</si>
  <si>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</si>
  <si>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</si>
  <si>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</si>
  <si>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</si>
  <si>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</si>
  <si>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</si>
  <si>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</si>
  <si>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</si>
  <si>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</si>
  <si>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</si>
  <si>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</si>
  <si>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</si>
  <si>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</si>
  <si>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</si>
  <si>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</si>
  <si>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</si>
  <si>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</si>
  <si>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</si>
  <si>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</si>
  <si>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</si>
  <si>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</si>
  <si>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</si>
  <si>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</si>
  <si>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</si>
  <si>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</si>
  <si>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</si>
  <si>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</si>
  <si>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</si>
  <si>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</si>
  <si>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</si>
  <si>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</si>
  <si>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</si>
  <si>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</si>
  <si>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</si>
  <si>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</si>
  <si>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</si>
  <si>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</si>
  <si>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</si>
  <si>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</si>
  <si>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</si>
  <si>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</si>
  <si>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</si>
  <si>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</si>
  <si>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</si>
  <si>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</si>
  <si>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</si>
  <si>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</si>
  <si>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</si>
  <si>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</si>
  <si>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</si>
  <si>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</si>
  <si>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</si>
  <si>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</si>
  <si>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</si>
  <si>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</si>
  <si>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</si>
  <si>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</si>
  <si>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</si>
  <si>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</si>
  <si>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</si>
  <si>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</si>
  <si>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</si>
  <si>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</si>
  <si>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</si>
  <si>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</si>
  <si>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</si>
  <si>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</si>
  <si>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</si>
  <si>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</si>
  <si>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</si>
  <si>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</si>
  <si>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</si>
  <si>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</si>
  <si>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</si>
  <si>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</si>
  <si>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</si>
  <si>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</si>
  <si>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</si>
  <si>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</si>
  <si>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</si>
  <si>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</si>
  <si>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</si>
  <si>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</si>
  <si>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</si>
  <si>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</si>
  <si>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</si>
  <si>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</si>
  <si>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</si>
  <si>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</si>
  <si>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</si>
  <si>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</si>
  <si>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</si>
  <si>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</si>
  <si>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</si>
  <si>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</si>
  <si>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</si>
  <si>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</si>
  <si>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</si>
  <si>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</si>
  <si>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</si>
  <si>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</si>
  <si>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</si>
  <si>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</si>
  <si>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</si>
  <si>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</si>
  <si>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</si>
  <si>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</si>
  <si>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</si>
  <si>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</si>
  <si>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</si>
  <si>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</si>
  <si>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</si>
  <si>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</si>
  <si>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</si>
  <si>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</si>
  <si>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</si>
  <si>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</si>
  <si>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</si>
  <si>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</si>
  <si>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</si>
  <si>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</si>
  <si>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</si>
  <si>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</si>
  <si>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</si>
  <si>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</si>
  <si>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</si>
  <si>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</si>
  <si>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</si>
  <si>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</si>
  <si>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</si>
  <si>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</si>
  <si>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</si>
  <si>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</si>
  <si>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</si>
  <si>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</si>
  <si>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</si>
  <si>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</si>
  <si>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</si>
  <si>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</si>
  <si>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</si>
  <si>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</si>
  <si>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</si>
  <si>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</si>
  <si>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</si>
  <si>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</si>
  <si>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</si>
  <si>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</si>
  <si>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</si>
  <si>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</si>
  <si>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</si>
  <si>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</si>
  <si>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</si>
  <si>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</si>
  <si>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</si>
  <si>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</si>
  <si>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</si>
  <si>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</si>
  <si>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</si>
  <si>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</si>
  <si>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</si>
  <si>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</si>
  <si>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</si>
  <si>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</si>
  <si>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</si>
  <si>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</si>
  <si>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</si>
  <si>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</si>
  <si>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</si>
  <si>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</si>
  <si>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</si>
  <si>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</si>
  <si>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</si>
  <si>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</si>
  <si>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</si>
  <si>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</si>
  <si>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</si>
  <si>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</si>
  <si>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</si>
  <si>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</si>
  <si>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</si>
  <si>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</si>
  <si>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</si>
  <si>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</si>
  <si>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</si>
  <si>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</si>
  <si>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</si>
  <si>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</si>
  <si>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</si>
  <si>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</si>
  <si>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</si>
  <si>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</si>
  <si>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</si>
  <si>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</si>
  <si>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</si>
  <si>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</si>
  <si>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</si>
  <si>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</si>
  <si>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</si>
  <si>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</si>
  <si>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</si>
  <si>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</si>
  <si>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</si>
  <si>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</si>
  <si>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</si>
  <si>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</si>
  <si>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</si>
  <si>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</si>
  <si>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</si>
  <si>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</si>
  <si>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</si>
  <si>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</si>
  <si>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</si>
  <si>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</si>
  <si>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</si>
  <si>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</si>
  <si>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</si>
  <si>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</si>
  <si>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</si>
  <si>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</si>
  <si>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</si>
  <si>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</si>
  <si>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</si>
  <si>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</si>
  <si>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</si>
  <si>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</si>
  <si>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</si>
  <si>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</si>
  <si>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</si>
  <si>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</si>
  <si>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</si>
  <si>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</si>
  <si>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</si>
  <si>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</si>
  <si>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</si>
  <si>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</si>
  <si>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</si>
  <si>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</si>
  <si>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</si>
  <si>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</si>
  <si>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</si>
  <si>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</si>
  <si>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</si>
  <si>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</si>
  <si>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</si>
  <si>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</si>
  <si>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</si>
  <si>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</si>
  <si>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</si>
  <si>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</si>
  <si>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</si>
  <si>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</si>
  <si>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</si>
  <si>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</si>
  <si>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</si>
  <si>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</si>
  <si>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</si>
  <si>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</si>
  <si>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</si>
  <si>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</si>
  <si>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</si>
  <si>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</si>
  <si>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</si>
  <si>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</si>
  <si>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</si>
  <si>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</si>
  <si>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</si>
  <si>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</si>
  <si>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</si>
  <si>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</si>
  <si>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</si>
  <si>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</si>
  <si>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</si>
  <si>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</si>
  <si>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</si>
  <si>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</si>
  <si>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</si>
  <si>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</si>
  <si>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</si>
  <si>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</si>
  <si>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</si>
  <si>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</si>
  <si>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</si>
  <si>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</si>
  <si>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</si>
  <si>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</si>
  <si>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</si>
  <si>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</si>
  <si>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</si>
  <si>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</si>
  <si>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</si>
  <si>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</si>
  <si>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</si>
  <si>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</si>
  <si>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</si>
  <si>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</si>
  <si>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</si>
  <si>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</si>
  <si>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</si>
  <si>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</si>
  <si>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</si>
  <si>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</si>
  <si>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</si>
  <si>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</si>
  <si>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</si>
  <si>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</si>
  <si>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</si>
  <si>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</si>
  <si>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</si>
  <si>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</si>
  <si>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</si>
  <si>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</si>
  <si>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</si>
  <si>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</si>
  <si>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</si>
  <si>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</si>
  <si>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</si>
  <si>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</si>
  <si>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</si>
  <si>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</si>
  <si>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</si>
  <si>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</si>
  <si>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</si>
  <si>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</si>
  <si>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</si>
  <si>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</si>
  <si>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</si>
  <si>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</si>
  <si>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</si>
  <si>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</si>
  <si>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</si>
  <si>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</si>
  <si>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</si>
  <si>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</si>
  <si>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</si>
  <si>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</si>
  <si>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</si>
  <si>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</si>
  <si>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</si>
  <si>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</si>
  <si>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</si>
  <si>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</si>
  <si>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</si>
  <si>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</si>
  <si>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</si>
  <si>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</si>
  <si>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</si>
  <si>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</si>
  <si>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</si>
  <si>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</si>
  <si>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</si>
  <si>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</si>
  <si>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</si>
  <si>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</si>
  <si>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</si>
  <si>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</si>
  <si>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</si>
  <si>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</si>
  <si>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</si>
  <si>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</si>
  <si>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</si>
  <si>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</si>
  <si>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</si>
  <si>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</si>
  <si>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</si>
  <si>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</si>
  <si>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</si>
  <si>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</si>
  <si>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</si>
  <si>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</si>
  <si>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</si>
  <si>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</si>
  <si>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</si>
  <si>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</si>
  <si>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</si>
  <si>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</si>
  <si>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</si>
  <si>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</si>
  <si>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</si>
  <si>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</si>
  <si>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</si>
  <si>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</si>
  <si>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</si>
  <si>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</si>
  <si>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</si>
  <si>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</si>
  <si>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</si>
  <si>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</si>
  <si>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</si>
  <si>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</si>
  <si>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</si>
  <si>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</si>
  <si>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</si>
  <si>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</si>
  <si>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</si>
  <si>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</si>
  <si>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</si>
  <si>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</si>
  <si>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</si>
  <si>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</si>
  <si>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</si>
  <si>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</si>
  <si>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</si>
  <si>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</si>
  <si>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</si>
  <si>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</si>
  <si>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</si>
  <si>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</si>
  <si>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</si>
  <si>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</si>
  <si>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</si>
  <si>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</si>
  <si>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</si>
  <si>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</si>
  <si>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</si>
  <si>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</si>
  <si>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</si>
  <si>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</si>
  <si>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</si>
  <si>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</si>
  <si>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</si>
  <si>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</si>
  <si>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</si>
  <si>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</si>
  <si>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</si>
  <si>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</si>
  <si>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</si>
  <si>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</si>
  <si>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</si>
  <si>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</si>
  <si>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</si>
  <si>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</si>
  <si>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</si>
  <si>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</si>
  <si>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</si>
  <si>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</si>
  <si>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</si>
  <si>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</si>
  <si>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</si>
  <si>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</si>
  <si>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</si>
  <si>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</si>
  <si>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</si>
  <si>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</si>
  <si>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</si>
  <si>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</si>
  <si>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</si>
  <si>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</si>
  <si>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</si>
  <si>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</si>
  <si>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</si>
  <si>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</si>
  <si>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</si>
  <si>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</si>
  <si>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</si>
  <si>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</si>
  <si>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</si>
  <si>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</si>
  <si>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</si>
  <si>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</si>
  <si>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</si>
  <si>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</si>
  <si>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</si>
  <si>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</si>
  <si>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</si>
  <si>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</si>
  <si>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</si>
  <si>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</si>
  <si>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</si>
  <si>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</si>
  <si>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</si>
  <si>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</si>
  <si>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</si>
  <si>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</si>
  <si>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</si>
  <si>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</si>
  <si>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</si>
  <si>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</si>
  <si>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</si>
  <si>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</si>
  <si>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</si>
  <si>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</si>
  <si>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</si>
  <si>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</si>
  <si>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</si>
  <si>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</si>
  <si>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</si>
  <si>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</si>
  <si>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</si>
  <si>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</si>
  <si>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</si>
  <si>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</si>
  <si>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</si>
  <si>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</si>
  <si>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</si>
  <si>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</si>
  <si>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</si>
  <si>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</si>
  <si>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</si>
  <si>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</si>
  <si>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</si>
  <si>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</si>
  <si>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</si>
  <si>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</si>
  <si>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</si>
  <si>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</si>
  <si>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</si>
  <si>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</si>
  <si>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</si>
  <si>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</si>
  <si>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</si>
  <si>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</si>
  <si>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</si>
  <si>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</si>
  <si>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</si>
  <si>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</si>
  <si>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</si>
  <si>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</si>
  <si>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</si>
  <si>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</si>
  <si>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</si>
  <si>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</si>
  <si>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</si>
  <si>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</si>
  <si>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</si>
  <si>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</si>
  <si>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</si>
  <si>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</si>
  <si>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</si>
  <si>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</si>
  <si>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</si>
  <si>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</si>
  <si>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</si>
  <si>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</si>
  <si>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</si>
  <si>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</si>
  <si>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</si>
  <si>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</si>
  <si>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</si>
  <si>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</si>
  <si>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</si>
  <si>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</si>
  <si>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</si>
  <si>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</si>
  <si>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</si>
  <si>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</si>
  <si>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</si>
  <si>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</si>
  <si>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</si>
  <si>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</si>
  <si>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</si>
  <si>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</si>
  <si>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</si>
  <si>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</si>
  <si>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</si>
  <si>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</si>
  <si>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</si>
  <si>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</si>
  <si>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</si>
  <si>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</si>
  <si>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</si>
  <si>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</si>
  <si>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</si>
  <si>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</si>
  <si>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</si>
  <si>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</si>
  <si>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</si>
  <si>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</si>
  <si>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</si>
  <si>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</si>
  <si>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</si>
  <si>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</si>
  <si>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</si>
  <si>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</si>
  <si>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</si>
  <si>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</si>
  <si>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</si>
  <si>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</si>
  <si>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</si>
  <si>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</si>
  <si>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</si>
  <si>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</si>
  <si>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</si>
  <si>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</si>
  <si>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</si>
  <si>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</si>
  <si>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</si>
  <si>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</si>
  <si>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</si>
  <si>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</si>
  <si>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</si>
  <si>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</si>
  <si>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</si>
  <si>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</si>
  <si>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</si>
  <si>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</si>
  <si>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</si>
  <si>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</si>
  <si>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</si>
  <si>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</si>
  <si>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</si>
  <si>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</si>
  <si>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</si>
  <si>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</si>
  <si>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</si>
  <si>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</si>
  <si>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</si>
  <si>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</si>
  <si>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</si>
  <si>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</si>
  <si>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</si>
  <si>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</si>
  <si>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</si>
  <si>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</si>
  <si>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</si>
  <si>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</si>
  <si>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</si>
  <si>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</si>
  <si>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</si>
  <si>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</si>
  <si>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</si>
  <si>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</si>
  <si>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</si>
  <si>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</si>
  <si>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</si>
  <si>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</si>
  <si>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</si>
  <si>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</si>
  <si>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</si>
  <si>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</si>
  <si>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</si>
  <si>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</si>
  <si>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</si>
  <si>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</si>
  <si>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</si>
  <si>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</si>
  <si>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</si>
  <si>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</si>
  <si>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</si>
  <si>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</si>
  <si>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</si>
  <si>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</si>
  <si>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</si>
  <si>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</si>
  <si>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</si>
  <si>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</si>
  <si>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</si>
  <si>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</si>
  <si>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</si>
  <si>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</si>
  <si>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</si>
  <si>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</si>
  <si>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</si>
  <si>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</si>
  <si>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</si>
  <si>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</si>
  <si>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</si>
  <si>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</si>
  <si>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</si>
  <si>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</si>
  <si>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</si>
  <si>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</si>
  <si>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</si>
  <si>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</si>
  <si>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</si>
  <si>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</si>
  <si>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</si>
  <si>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</si>
  <si>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</si>
  <si>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</si>
  <si>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</si>
  <si>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</si>
  <si>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</si>
  <si>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</si>
  <si>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</si>
  <si>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</si>
  <si>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</si>
  <si>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</si>
  <si>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</si>
  <si>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</si>
  <si>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</si>
  <si>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</si>
  <si>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</si>
  <si>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</si>
  <si>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</si>
  <si>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</si>
  <si>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</si>
  <si>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</si>
  <si>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</si>
  <si>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</si>
  <si>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</si>
  <si>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</si>
  <si>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</si>
  <si>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</si>
  <si>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</si>
  <si>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</si>
  <si>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</si>
  <si>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</si>
  <si>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</si>
  <si>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</si>
  <si>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</si>
  <si>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</si>
  <si>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</si>
  <si>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</si>
  <si>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</si>
  <si>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</si>
  <si>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</si>
  <si>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</si>
  <si>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</si>
  <si>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</si>
  <si>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</si>
  <si>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</si>
  <si>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</si>
  <si>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</si>
  <si>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</si>
  <si>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</si>
  <si>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</si>
  <si>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</si>
  <si>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</si>
  <si>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</si>
  <si>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</si>
  <si>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</si>
  <si>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</si>
  <si>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</si>
  <si>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</si>
  <si>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</si>
  <si>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</si>
  <si>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</si>
  <si>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</si>
  <si>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</si>
  <si>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</si>
  <si>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</si>
  <si>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</si>
  <si>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</si>
  <si>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</si>
  <si>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</si>
  <si>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</si>
  <si>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</si>
  <si>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</si>
  <si>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</si>
  <si>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</si>
  <si>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</si>
  <si>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</si>
  <si>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</si>
  <si>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</si>
  <si>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</si>
  <si>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</si>
  <si>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</si>
  <si>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</si>
  <si>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</si>
  <si>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</si>
  <si>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</si>
  <si>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</si>
  <si>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</si>
  <si>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</si>
  <si>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</si>
  <si>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</si>
  <si>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</si>
  <si>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</si>
  <si>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</si>
  <si>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</si>
  <si>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</si>
  <si>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</si>
  <si>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</si>
  <si>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</si>
  <si>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</si>
  <si>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</si>
  <si>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</si>
  <si>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</si>
  <si>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</si>
  <si>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</si>
  <si>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</si>
  <si>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</si>
  <si>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</si>
  <si>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</si>
  <si>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</si>
  <si>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</si>
  <si>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</si>
  <si>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</si>
  <si>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</si>
  <si>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</si>
  <si>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</si>
  <si>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</si>
  <si>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</si>
  <si>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</si>
  <si>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</si>
  <si>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</si>
  <si>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</si>
  <si>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</si>
  <si>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</si>
  <si>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</si>
  <si>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</si>
  <si>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</si>
  <si>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</si>
  <si>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</si>
  <si>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</si>
  <si>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</si>
  <si>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</si>
  <si>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</si>
  <si>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</si>
  <si>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</si>
  <si>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</si>
  <si>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</si>
  <si>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</si>
  <si>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</si>
  <si>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</si>
  <si>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</si>
  <si>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</si>
  <si>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</si>
  <si>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</si>
  <si>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</si>
  <si>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</si>
  <si>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</si>
  <si>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</si>
  <si>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</si>
  <si>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</si>
  <si>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</si>
  <si>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</si>
  <si>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</si>
  <si>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</si>
  <si>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</si>
  <si>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</si>
  <si>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</si>
  <si>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</si>
  <si>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</si>
  <si>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</si>
  <si>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</si>
  <si>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</si>
  <si>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</si>
  <si>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</si>
  <si>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</si>
  <si>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</si>
  <si>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</si>
  <si>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</si>
  <si>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</si>
  <si>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</si>
  <si>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</si>
  <si>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</si>
  <si>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</si>
  <si>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</si>
  <si>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</si>
  <si>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</si>
  <si>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</si>
  <si>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</si>
  <si>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</si>
  <si>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</si>
  <si>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</si>
  <si>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</si>
  <si>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</si>
  <si>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</si>
  <si>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</si>
  <si>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</si>
  <si>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</si>
  <si>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</si>
  <si>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</si>
  <si>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</si>
  <si>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</si>
  <si>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</si>
  <si>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</si>
  <si>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</si>
  <si>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</si>
  <si>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</si>
  <si>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</si>
  <si>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</si>
  <si>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</si>
  <si>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</si>
  <si>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</si>
  <si>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</si>
  <si>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</si>
  <si>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</si>
  <si>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</si>
  <si>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</si>
  <si>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</si>
  <si>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</si>
  <si>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</si>
  <si>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</si>
  <si>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</si>
  <si>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</si>
  <si>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</si>
  <si>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</si>
  <si>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</si>
  <si>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</si>
  <si>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</si>
  <si>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</si>
  <si>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</si>
  <si>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</si>
  <si>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</si>
  <si>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</si>
  <si>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</si>
  <si>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</si>
  <si>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</si>
  <si>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</si>
  <si>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</si>
  <si>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</si>
  <si>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</si>
  <si>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</si>
  <si>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</si>
  <si>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</si>
  <si>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</si>
  <si>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</si>
  <si>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</si>
  <si>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</si>
  <si>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</si>
  <si>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</si>
  <si>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</si>
  <si>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</si>
  <si>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</si>
  <si>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</si>
  <si>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</si>
  <si>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</si>
  <si>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</si>
  <si>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</si>
  <si>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</si>
  <si>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</si>
  <si>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</si>
  <si>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</si>
  <si>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</si>
  <si>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</si>
  <si>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</si>
  <si>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</si>
  <si>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</si>
  <si>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</si>
  <si>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</si>
  <si>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</si>
  <si>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</si>
  <si>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</si>
  <si>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</si>
  <si>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</si>
  <si>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</si>
  <si>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</si>
  <si>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</si>
  <si>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</si>
  <si>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</si>
  <si>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</si>
  <si>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</si>
  <si>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</si>
  <si>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</si>
  <si>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</si>
  <si>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</si>
  <si>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</si>
  <si>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</si>
  <si>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</si>
  <si>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</si>
  <si>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</si>
  <si>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</si>
  <si>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</si>
  <si>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</si>
  <si>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</si>
  <si>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</si>
  <si>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</si>
  <si>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</si>
  <si>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</si>
  <si>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</si>
  <si>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</si>
  <si>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</si>
  <si>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</si>
  <si>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</si>
  <si>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</si>
  <si>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</si>
  <si>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</si>
  <si>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</si>
  <si>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</si>
  <si>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</si>
  <si>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</si>
  <si>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</si>
  <si>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</si>
  <si>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</si>
  <si>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</si>
  <si>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</si>
  <si>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</si>
  <si>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</si>
  <si>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</si>
  <si>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</si>
  <si>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</si>
  <si>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</si>
  <si>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</si>
  <si>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</si>
  <si>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</si>
  <si>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</si>
  <si>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</si>
  <si>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</si>
  <si>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</si>
  <si>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</si>
  <si>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</si>
  <si>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</si>
  <si>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</si>
  <si>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</si>
  <si>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</si>
  <si>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</si>
  <si>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</si>
  <si>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</si>
  <si>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</si>
  <si>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</si>
  <si>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</si>
  <si>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</si>
  <si>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</si>
  <si>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</si>
  <si>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</si>
  <si>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</si>
  <si>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</si>
  <si>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</si>
  <si>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</si>
  <si>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</si>
  <si>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</si>
  <si>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</si>
  <si>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</si>
  <si>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</si>
  <si>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</si>
  <si>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</si>
  <si>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</si>
  <si>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</si>
  <si>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</si>
  <si>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</si>
  <si>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</si>
  <si>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</si>
  <si>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</si>
  <si>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</si>
  <si>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</si>
  <si>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</si>
  <si>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</si>
  <si>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</si>
  <si>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</si>
  <si>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</si>
  <si>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</si>
  <si>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</si>
  <si>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</si>
  <si>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</si>
  <si>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</si>
  <si>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</si>
  <si>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</si>
  <si>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</si>
  <si>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</si>
  <si>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</si>
  <si>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</si>
  <si>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</si>
  <si>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</si>
  <si>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</si>
  <si>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</si>
  <si>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</si>
  <si>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</si>
  <si>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</si>
  <si>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</si>
  <si>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</si>
  <si>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</si>
  <si>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</si>
  <si>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</si>
  <si>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</si>
  <si>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</si>
  <si>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</si>
  <si>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</si>
  <si>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</si>
  <si>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</si>
  <si>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</si>
  <si>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</si>
  <si>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</si>
  <si>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</si>
  <si>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</si>
  <si>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</si>
  <si>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</si>
  <si>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</si>
  <si>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</si>
  <si>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</si>
  <si>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</si>
  <si>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</si>
  <si>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</si>
  <si>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</si>
  <si>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</si>
  <si>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</si>
  <si>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</si>
  <si>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</si>
  <si>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</si>
  <si>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</si>
  <si>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</si>
  <si>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</si>
  <si>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</si>
  <si>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</si>
  <si>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</si>
  <si>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</si>
  <si>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</si>
  <si>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</si>
  <si>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</si>
  <si>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</si>
  <si>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</si>
  <si>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</si>
  <si>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</si>
  <si>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</si>
  <si>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</si>
  <si>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</si>
  <si>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</si>
  <si>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</si>
  <si>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</si>
  <si>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</si>
  <si>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</si>
  <si>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</si>
  <si>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</si>
  <si>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</si>
  <si>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</si>
  <si>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</si>
  <si>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</si>
  <si>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</si>
  <si>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</si>
  <si>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</si>
  <si>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</si>
  <si>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</si>
  <si>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</si>
  <si>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</si>
  <si>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</si>
  <si>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</si>
  <si>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</si>
  <si>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</si>
  <si>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</si>
  <si>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</si>
  <si>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</si>
  <si>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</si>
  <si>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</si>
  <si>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</si>
  <si>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</si>
  <si>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</si>
  <si>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</si>
  <si>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</si>
  <si>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</si>
  <si>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</si>
  <si>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</si>
  <si>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</si>
  <si>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</si>
  <si>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</si>
  <si>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</si>
  <si>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</si>
  <si>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</si>
  <si>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</si>
  <si>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</si>
  <si>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</si>
  <si>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</si>
  <si>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</si>
  <si>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</si>
  <si>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</si>
  <si>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</si>
  <si>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</si>
  <si>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</si>
  <si>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</si>
  <si>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</si>
  <si>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</si>
  <si>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</si>
  <si>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</si>
  <si>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</si>
  <si>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</si>
  <si>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</si>
  <si>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</si>
  <si>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</si>
  <si>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</si>
  <si>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</si>
  <si>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</si>
  <si>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</si>
  <si>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</si>
  <si>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</si>
  <si>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</si>
  <si>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</si>
  <si>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</si>
  <si>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</si>
  <si>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</si>
  <si>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</si>
  <si>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</si>
  <si>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</si>
  <si>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</si>
  <si>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</si>
  <si>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</si>
  <si>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</si>
  <si>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</si>
  <si>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</si>
  <si>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</si>
  <si>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</si>
  <si>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</si>
  <si>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</si>
  <si>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</si>
  <si>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</si>
  <si>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</si>
  <si>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</si>
  <si>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</si>
  <si>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</si>
  <si>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</si>
  <si>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</si>
  <si>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</si>
  <si>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</si>
  <si>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</si>
  <si>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</si>
  <si>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</si>
  <si>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</si>
  <si>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</si>
  <si>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</si>
  <si>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</si>
  <si>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</si>
  <si>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</si>
  <si>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</si>
  <si>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</si>
  <si>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</si>
  <si>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</si>
  <si>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</si>
  <si>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</si>
  <si>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</si>
  <si>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</si>
  <si>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</si>
  <si>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</si>
  <si>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</si>
  <si>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</si>
  <si>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</si>
  <si>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</si>
  <si>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</si>
  <si>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</si>
  <si>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</si>
  <si>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</si>
  <si>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</si>
  <si>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</si>
  <si>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</si>
  <si>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</si>
  <si>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</si>
  <si>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</si>
  <si>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</si>
  <si>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</si>
  <si>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</si>
  <si>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</si>
  <si>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</si>
  <si>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</si>
  <si>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</si>
  <si>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</si>
  <si>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</si>
  <si>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</si>
  <si>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</si>
  <si>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</si>
  <si>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</si>
  <si>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</si>
  <si>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</si>
  <si>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</si>
  <si>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</si>
  <si>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</si>
  <si>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</si>
  <si>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</si>
  <si>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</si>
  <si>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</si>
  <si>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</si>
  <si>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</si>
  <si>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</si>
  <si>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</si>
  <si>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</si>
  <si>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</si>
  <si>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</si>
  <si>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</si>
  <si>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</si>
  <si>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</si>
  <si>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</si>
  <si>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</si>
  <si>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</si>
  <si>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</si>
  <si>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</si>
  <si>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</si>
  <si>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</si>
  <si>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</si>
  <si>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</si>
  <si>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</si>
  <si>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</si>
  <si>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</si>
  <si>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</si>
  <si>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</si>
  <si>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</si>
  <si>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</si>
  <si>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</si>
  <si>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</si>
  <si>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</si>
  <si>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</si>
  <si>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</si>
  <si>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</si>
  <si>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</si>
  <si>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</si>
  <si>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</si>
  <si>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</si>
  <si>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</si>
  <si>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</si>
  <si>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</si>
  <si>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</si>
  <si>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</si>
  <si>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</si>
  <si>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</si>
  <si>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</si>
  <si>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</si>
  <si>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</si>
  <si>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</si>
  <si>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</si>
  <si>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</si>
  <si>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</si>
  <si>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</si>
  <si>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</si>
  <si>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</si>
  <si>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</si>
  <si>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</si>
  <si>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</si>
  <si>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</si>
  <si>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</si>
  <si>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</si>
  <si>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</si>
  <si>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</si>
  <si>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</si>
  <si>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</si>
  <si>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</si>
  <si>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</si>
  <si>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</si>
  <si>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</si>
  <si>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</si>
  <si>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</si>
  <si>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</si>
  <si>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</si>
  <si>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</si>
  <si>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</si>
  <si>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</si>
  <si>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</si>
  <si>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</si>
  <si>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</si>
  <si>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</si>
  <si>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</si>
  <si>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</si>
  <si>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</si>
  <si>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</si>
  <si>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</si>
  <si>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</si>
  <si>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</si>
  <si>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</si>
  <si>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</si>
  <si>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</si>
  <si>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</si>
  <si>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</si>
  <si>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</si>
  <si>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</si>
  <si>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</si>
  <si>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</si>
  <si>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</si>
  <si>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</si>
  <si>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</si>
  <si>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</si>
  <si>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</si>
  <si>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</si>
  <si>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</si>
  <si>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</si>
  <si>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</si>
  <si>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</si>
  <si>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</si>
  <si>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</si>
  <si>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</si>
  <si>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</si>
  <si>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</si>
  <si>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</si>
  <si>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</si>
  <si>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</si>
  <si>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</si>
  <si>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</si>
  <si>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</si>
  <si>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</si>
  <si>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</si>
  <si>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</si>
  <si>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</si>
  <si>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</si>
  <si>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</si>
  <si>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</si>
  <si>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</si>
  <si>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</si>
  <si>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</si>
  <si>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</si>
  <si>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</si>
  <si>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</si>
  <si>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</si>
  <si>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</si>
  <si>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</si>
  <si>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</si>
  <si>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</si>
  <si>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</si>
  <si>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</si>
  <si>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</si>
  <si>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</si>
  <si>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</si>
  <si>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</si>
  <si>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</si>
  <si>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</si>
  <si>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</si>
  <si>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</si>
  <si>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</si>
  <si>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</si>
  <si>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</si>
  <si>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</si>
  <si>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</si>
  <si>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</si>
  <si>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</si>
  <si>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</si>
  <si>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</si>
  <si>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</si>
  <si>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</si>
  <si>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</si>
  <si>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</si>
  <si>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</si>
  <si>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</si>
  <si>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</si>
  <si>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</si>
  <si>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</si>
  <si>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</si>
  <si>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</si>
  <si>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</si>
  <si>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</si>
  <si>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</si>
  <si>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</si>
  <si>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</si>
  <si>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</si>
  <si>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</si>
  <si>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</si>
  <si>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</si>
  <si>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</si>
  <si>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</si>
  <si>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</si>
  <si>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</si>
  <si>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</si>
  <si>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</si>
  <si>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</si>
  <si>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</si>
  <si>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</si>
  <si>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</si>
  <si>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</si>
  <si>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</si>
  <si>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</si>
  <si>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</si>
  <si>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</si>
  <si>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</si>
  <si>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</si>
  <si>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</si>
  <si>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</si>
  <si>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</si>
  <si>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</si>
  <si>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</si>
  <si>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</si>
  <si>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</si>
  <si>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</si>
  <si>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</si>
  <si>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</si>
  <si>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</si>
  <si>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</si>
  <si>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</si>
  <si>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</si>
  <si>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</si>
  <si>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</si>
  <si>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</si>
  <si>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</si>
  <si>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</si>
  <si>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</si>
  <si>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</si>
  <si>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</si>
  <si>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</si>
  <si>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</si>
  <si>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</si>
  <si>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</si>
  <si>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</si>
  <si>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</si>
  <si>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</si>
  <si>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</si>
  <si>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</si>
  <si>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</si>
  <si>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</si>
  <si>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</si>
  <si>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</si>
  <si>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</si>
  <si>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</si>
  <si>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</si>
  <si>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</si>
  <si>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</si>
  <si>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</si>
  <si>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</si>
  <si>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</si>
  <si>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</si>
  <si>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</si>
  <si>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</si>
  <si>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</si>
  <si>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</si>
  <si>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</si>
  <si>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</si>
  <si>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</si>
  <si>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</si>
  <si>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</si>
  <si>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</si>
  <si>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</si>
  <si>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</si>
  <si>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</si>
  <si>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</si>
  <si>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</si>
  <si>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</si>
  <si>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</si>
  <si>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</si>
  <si>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</si>
  <si>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</si>
  <si>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</si>
  <si>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</si>
  <si>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</si>
  <si>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</si>
  <si>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</si>
  <si>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</si>
  <si>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</si>
  <si>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</si>
  <si>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</si>
  <si>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</si>
  <si>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</si>
  <si>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</si>
  <si>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</si>
  <si>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</si>
  <si>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</si>
  <si>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</si>
  <si>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</si>
  <si>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</si>
  <si>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</si>
  <si>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</si>
  <si>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</si>
  <si>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</si>
  <si>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</si>
  <si>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</si>
  <si>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</si>
  <si>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</si>
  <si>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</si>
  <si>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</si>
  <si>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</si>
  <si>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</si>
  <si>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</si>
  <si>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</si>
  <si>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</si>
  <si>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</si>
  <si>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</si>
  <si>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</si>
  <si>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</si>
  <si>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</si>
  <si>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</si>
  <si>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</si>
  <si>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</si>
  <si>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</si>
  <si>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</si>
  <si>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</si>
  <si>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</si>
  <si>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</si>
  <si>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</si>
  <si>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</si>
  <si>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</si>
  <si>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</si>
  <si>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</si>
  <si>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</si>
  <si>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</si>
  <si>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</si>
  <si>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</si>
  <si>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</si>
  <si>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</si>
  <si>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</si>
  <si>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</si>
  <si>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</si>
  <si>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</si>
  <si>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</si>
  <si>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</si>
  <si>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</si>
  <si>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</si>
  <si>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</si>
  <si>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</si>
  <si>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</si>
  <si>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</si>
  <si>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</si>
  <si>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</si>
  <si>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</si>
  <si>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</si>
  <si>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</si>
  <si>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</si>
  <si>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</si>
  <si>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</si>
  <si>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</si>
  <si>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</si>
  <si>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</si>
  <si>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</si>
  <si>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</si>
  <si>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</si>
  <si>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</si>
  <si>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</si>
  <si>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</si>
  <si>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</si>
  <si>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</si>
  <si>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</si>
  <si>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</si>
  <si>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</si>
  <si>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</si>
  <si>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</si>
  <si>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</si>
  <si>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</si>
  <si>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</si>
  <si>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</si>
  <si>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</si>
  <si>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</si>
  <si>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</si>
  <si>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</si>
  <si>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</si>
  <si>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</si>
  <si>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</si>
  <si>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</si>
  <si>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</si>
  <si>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</si>
  <si>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</si>
  <si>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</si>
  <si>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</si>
  <si>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</si>
  <si>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</si>
  <si>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</si>
  <si>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</si>
  <si>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</si>
  <si>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</si>
  <si>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</si>
  <si>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</si>
  <si>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</si>
  <si>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</si>
  <si>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</si>
  <si>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</si>
  <si>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</si>
  <si>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</si>
  <si>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</si>
  <si>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</si>
  <si>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</si>
  <si>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</si>
  <si>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</si>
  <si>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</si>
  <si>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</si>
  <si>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</si>
  <si>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</si>
  <si>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</si>
  <si>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</si>
  <si>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</si>
  <si>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</si>
  <si>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</si>
  <si>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</si>
  <si>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</si>
  <si>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</si>
  <si>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</si>
  <si>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</si>
  <si>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</si>
  <si>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</si>
  <si>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</si>
  <si>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</si>
  <si>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</si>
  <si>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</si>
  <si>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</si>
  <si>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</si>
  <si>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</si>
  <si>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</si>
  <si>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</si>
  <si>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</si>
  <si>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</si>
  <si>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</si>
  <si>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</si>
  <si>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</si>
  <si>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</si>
  <si>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</si>
  <si>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</si>
  <si>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</si>
  <si>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</si>
  <si>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</si>
  <si>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</si>
  <si>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</si>
  <si>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</si>
  <si>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</si>
  <si>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</si>
  <si>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</si>
  <si>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</si>
  <si>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</si>
  <si>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</si>
  <si>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</si>
  <si>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</si>
  <si>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</si>
  <si>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</si>
  <si>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</si>
  <si>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</si>
  <si>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</si>
  <si>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</si>
  <si>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</si>
  <si>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</si>
  <si>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</si>
  <si>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</si>
  <si>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</si>
  <si>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</si>
  <si>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</si>
  <si>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</si>
  <si>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</si>
  <si>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</si>
  <si>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</si>
  <si>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</si>
  <si>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</si>
  <si>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</si>
  <si>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</si>
  <si>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</si>
  <si>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</si>
  <si>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</si>
  <si>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</si>
  <si>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</si>
  <si>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</si>
  <si>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</si>
  <si>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</si>
  <si>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</si>
  <si>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</si>
  <si>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</si>
  <si>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</si>
  <si>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</si>
  <si>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</si>
  <si>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</si>
  <si>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</si>
  <si>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</si>
  <si>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</si>
  <si>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</si>
  <si>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</si>
  <si>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</si>
  <si>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</si>
  <si>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</si>
  <si>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</si>
  <si>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</si>
  <si>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</si>
  <si>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</si>
  <si>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</si>
  <si>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</si>
  <si>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</si>
  <si>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</si>
  <si>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</si>
  <si>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</si>
  <si>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</si>
  <si>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</si>
  <si>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</si>
  <si>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</si>
  <si>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</si>
  <si>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</si>
  <si>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</si>
  <si>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</si>
  <si>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</si>
  <si>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</si>
  <si>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</si>
  <si>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</si>
  <si>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</si>
  <si>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</si>
  <si>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</si>
  <si>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</si>
  <si>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</si>
  <si>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</si>
  <si>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</si>
  <si>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</si>
  <si>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</si>
  <si>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</si>
  <si>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</si>
  <si>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</si>
  <si>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</si>
  <si>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</si>
  <si>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</si>
  <si>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</si>
  <si>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</si>
  <si>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</si>
  <si>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</si>
  <si>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</si>
  <si>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</si>
  <si>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</si>
  <si>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</si>
  <si>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</si>
  <si>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</si>
  <si>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</si>
  <si>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</si>
  <si>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</si>
  <si>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</si>
  <si>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</si>
  <si>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</si>
  <si>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</si>
  <si>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</si>
  <si>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</si>
  <si>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</si>
  <si>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</si>
  <si>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</si>
  <si>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</si>
  <si>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</si>
  <si>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</si>
  <si>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</si>
  <si>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</si>
  <si>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</si>
  <si>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</si>
  <si>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</si>
  <si>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</si>
  <si>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</si>
  <si>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</si>
  <si>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</si>
  <si>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</si>
  <si>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</si>
  <si>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</si>
  <si>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</si>
  <si>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</si>
  <si>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</si>
  <si>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</si>
  <si>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</si>
  <si>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</si>
  <si>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</si>
  <si>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</si>
  <si>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</si>
  <si>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</si>
  <si>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</si>
  <si>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</si>
  <si>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</si>
  <si>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</si>
  <si>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</si>
  <si>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</si>
  <si>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</si>
  <si>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</si>
  <si>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</si>
  <si>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</si>
  <si>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</si>
  <si>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</si>
  <si>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</si>
  <si>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</si>
  <si>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</si>
  <si>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</si>
  <si>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</si>
  <si>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</si>
  <si>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</si>
  <si>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</si>
  <si>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</si>
  <si>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</si>
  <si>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</si>
  <si>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</si>
  <si>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</si>
  <si>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</si>
  <si>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</si>
  <si>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</si>
  <si>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</si>
  <si>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</si>
  <si>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</si>
  <si>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</si>
  <si>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</si>
  <si>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</si>
  <si>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</si>
  <si>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</si>
  <si>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</si>
  <si>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</si>
  <si>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</si>
  <si>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</si>
  <si>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</si>
  <si>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</si>
  <si>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</si>
  <si>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</si>
  <si>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</si>
  <si>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</si>
  <si>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</si>
  <si>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</si>
  <si>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</si>
  <si>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</si>
  <si>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</si>
  <si>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</si>
  <si>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</si>
  <si>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</si>
  <si>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</si>
  <si>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</si>
  <si>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</si>
  <si>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</si>
  <si>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</si>
  <si>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</si>
  <si>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</si>
  <si>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</si>
  <si>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</si>
  <si>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</si>
  <si>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</si>
  <si>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</si>
  <si>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</si>
  <si>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</si>
  <si>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</si>
  <si>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</si>
  <si>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</si>
  <si>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</si>
  <si>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</si>
  <si>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</si>
  <si>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</si>
  <si>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</si>
  <si>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</si>
  <si>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</si>
  <si>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</si>
  <si>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</si>
  <si>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</si>
  <si>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</si>
  <si>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</si>
  <si>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</si>
  <si>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</si>
  <si>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</si>
  <si>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</si>
  <si>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</si>
  <si>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</si>
  <si>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</si>
  <si>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</si>
  <si>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</si>
  <si>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</si>
  <si>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</si>
  <si>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</si>
  <si>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</si>
  <si>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</si>
  <si>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</si>
  <si>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</si>
  <si>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</si>
  <si>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</si>
  <si>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</si>
  <si>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</si>
  <si>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</si>
  <si>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</si>
  <si>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</si>
  <si>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</si>
  <si>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</si>
  <si>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</si>
  <si>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</si>
  <si>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</si>
  <si>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</si>
  <si>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</si>
  <si>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</si>
  <si>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</si>
  <si>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</si>
  <si>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</si>
  <si>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</si>
  <si>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</si>
  <si>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</si>
  <si>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</si>
  <si>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</si>
  <si>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</si>
  <si>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</si>
  <si>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</si>
  <si>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</si>
  <si>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</si>
  <si>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</si>
  <si>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</si>
  <si>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</si>
  <si>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</si>
  <si>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</si>
  <si>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</si>
  <si>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</si>
  <si>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</si>
  <si>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</si>
  <si>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</si>
  <si>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</si>
  <si>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</si>
  <si>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</si>
  <si>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</si>
  <si>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</si>
  <si>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</si>
  <si>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</si>
  <si>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</si>
  <si>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</si>
  <si>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</si>
  <si>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</si>
  <si>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</si>
  <si>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</si>
  <si>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</si>
  <si>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</si>
  <si>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</si>
  <si>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</si>
  <si>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</si>
  <si>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</si>
  <si>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</si>
  <si>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</si>
  <si>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</si>
  <si>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</si>
  <si>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</si>
  <si>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</si>
  <si>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</si>
  <si>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</si>
  <si>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</si>
  <si>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</si>
  <si>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</si>
  <si>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</si>
  <si>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</si>
  <si>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</si>
  <si>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</si>
  <si>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</si>
  <si>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</si>
  <si>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</si>
  <si>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</si>
  <si>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</si>
  <si>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</si>
  <si>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</si>
  <si>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</si>
  <si>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</si>
  <si>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</si>
  <si>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</si>
  <si>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</si>
  <si>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</si>
  <si>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</si>
  <si>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</si>
  <si>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</si>
  <si>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</si>
  <si>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</si>
  <si>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</si>
  <si>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</si>
  <si>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</si>
  <si>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</si>
  <si>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</si>
  <si>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</si>
  <si>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</si>
  <si>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</si>
  <si>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</si>
  <si>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</si>
  <si>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</si>
  <si>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</si>
  <si>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</si>
  <si>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</si>
  <si>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</si>
  <si>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</si>
  <si>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</si>
  <si>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</si>
  <si>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</si>
  <si>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</si>
  <si>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</si>
  <si>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</si>
  <si>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</si>
  <si>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</si>
  <si>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</si>
  <si>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</si>
  <si>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</si>
  <si>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</si>
  <si>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</si>
  <si>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</si>
  <si>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</si>
  <si>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</si>
  <si>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</si>
  <si>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</si>
  <si>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</si>
  <si>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</si>
  <si>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</si>
  <si>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</si>
  <si>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</si>
  <si>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</si>
  <si>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</si>
  <si>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</si>
  <si>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</si>
  <si>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</si>
  <si>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</si>
  <si>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</si>
  <si>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</si>
  <si>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</si>
  <si>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</si>
  <si>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</si>
  <si>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</si>
  <si>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</si>
  <si>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</si>
  <si>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</si>
  <si>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</si>
  <si>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</si>
  <si>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</si>
  <si>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</si>
  <si>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</si>
  <si>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</si>
  <si>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</si>
  <si>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</si>
  <si>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</si>
  <si>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</si>
  <si>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</si>
  <si>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</si>
  <si>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</si>
  <si>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</si>
  <si>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</si>
  <si>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</si>
  <si>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</si>
  <si>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</si>
  <si>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</si>
  <si>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</si>
  <si>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</si>
  <si>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</si>
  <si>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</si>
  <si>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</si>
  <si>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</si>
  <si>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</si>
  <si>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</si>
  <si>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</si>
  <si>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</si>
  <si>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</si>
  <si>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</si>
  <si>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</si>
  <si>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</si>
  <si>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</si>
  <si>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</si>
  <si>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</si>
  <si>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</si>
  <si>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</si>
  <si>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</si>
  <si>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</si>
  <si>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</si>
  <si>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</si>
  <si>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</si>
  <si>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</si>
  <si>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</si>
  <si>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</si>
  <si>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</si>
  <si>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</si>
  <si>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</si>
  <si>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</si>
  <si>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</si>
  <si>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</si>
  <si>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</si>
  <si>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</si>
  <si>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</si>
  <si>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</si>
  <si>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</si>
  <si>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</si>
  <si>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</si>
  <si>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</si>
  <si>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</si>
  <si>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</si>
  <si>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</si>
  <si>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</si>
  <si>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</si>
  <si>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</si>
  <si>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</si>
  <si>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</si>
  <si>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</si>
  <si>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</si>
  <si>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</si>
  <si>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</si>
  <si>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</si>
  <si>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</si>
  <si>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</si>
  <si>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</si>
  <si>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</si>
  <si>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</si>
  <si>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</si>
  <si>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</si>
  <si>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</si>
  <si>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</si>
  <si>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</si>
  <si>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</si>
  <si>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</si>
  <si>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</si>
  <si>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</si>
  <si>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</si>
  <si>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</si>
  <si>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</si>
  <si>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</si>
  <si>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</si>
  <si>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</si>
  <si>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</si>
  <si>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</si>
  <si>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</si>
  <si>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</si>
  <si>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</si>
  <si>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</si>
  <si>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</si>
  <si>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</si>
  <si>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</si>
  <si>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</si>
  <si>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</si>
  <si>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</si>
  <si>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</si>
  <si>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</si>
  <si>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</si>
  <si>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</si>
  <si>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</si>
  <si>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</si>
  <si>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</si>
  <si>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</si>
  <si>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</si>
  <si>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</si>
  <si>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</si>
  <si>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</si>
  <si>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</si>
  <si>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</si>
  <si>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</si>
  <si>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</si>
  <si>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</si>
  <si>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</si>
  <si>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</si>
  <si>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</si>
  <si>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</si>
  <si>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</si>
  <si>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</si>
  <si>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</si>
  <si>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</si>
  <si>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</si>
  <si>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</si>
  <si>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</si>
  <si>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</si>
  <si>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</si>
  <si>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</si>
  <si>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</si>
  <si>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</si>
  <si>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</si>
  <si>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</si>
  <si>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</si>
  <si>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</si>
  <si>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</si>
  <si>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</si>
  <si>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</si>
  <si>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</si>
  <si>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</si>
  <si>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</si>
  <si>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</si>
  <si>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</si>
  <si>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</si>
  <si>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</si>
  <si>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</si>
  <si>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</si>
  <si>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</si>
  <si>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</si>
  <si>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</si>
  <si>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</si>
  <si>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</si>
  <si>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</si>
  <si>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</si>
  <si>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</si>
  <si>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</si>
  <si>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</si>
  <si>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</si>
  <si>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</si>
  <si>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</si>
  <si>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</si>
  <si>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</si>
  <si>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</si>
  <si>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</si>
  <si>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</si>
  <si>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</si>
  <si>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</si>
  <si>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</si>
  <si>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</si>
  <si>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</si>
  <si>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</si>
  <si>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</si>
  <si>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</si>
  <si>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</si>
  <si>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</si>
  <si>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</si>
  <si>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</si>
  <si>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</si>
  <si>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</si>
  <si>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</si>
  <si>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</si>
  <si>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</si>
  <si>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</si>
  <si>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</si>
  <si>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</si>
  <si>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</si>
  <si>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</si>
  <si>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</si>
  <si>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</si>
  <si>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</si>
  <si>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</si>
  <si>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</si>
  <si>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</si>
  <si>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</si>
  <si>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</si>
  <si>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</si>
  <si>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</si>
  <si>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</si>
  <si>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</si>
  <si>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</si>
  <si>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</si>
  <si>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</si>
  <si>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</si>
  <si>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</si>
  <si>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</si>
  <si>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</si>
  <si>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</si>
  <si>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</si>
  <si>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</si>
  <si>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</si>
  <si>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</si>
  <si>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</si>
  <si>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</si>
  <si>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</si>
  <si>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</si>
  <si>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</si>
  <si>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</si>
  <si>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</si>
  <si>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</si>
  <si>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</si>
  <si>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</si>
  <si>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</si>
  <si>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</si>
  <si>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</si>
  <si>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</si>
  <si>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</si>
  <si>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</si>
  <si>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</si>
  <si>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</si>
  <si>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</si>
  <si>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</si>
  <si>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</si>
  <si>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</si>
  <si>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</si>
  <si>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</si>
  <si>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</si>
  <si>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</si>
  <si>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</si>
  <si>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</si>
  <si>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</si>
  <si>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</si>
  <si>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</si>
  <si>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</si>
  <si>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</si>
  <si>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</si>
  <si>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</si>
  <si>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</si>
  <si>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</si>
  <si>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</si>
  <si>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</si>
  <si>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</si>
  <si>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</si>
  <si>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</si>
  <si>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</si>
  <si>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</si>
  <si>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</si>
  <si>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</si>
  <si>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</si>
  <si>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</si>
  <si>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</si>
  <si>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</si>
  <si>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</si>
  <si>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</si>
  <si>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</si>
  <si>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</si>
  <si>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</si>
  <si>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</si>
  <si>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</si>
  <si>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</si>
  <si>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</si>
  <si>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</si>
  <si>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</si>
  <si>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</si>
  <si>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</si>
  <si>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</si>
  <si>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</si>
  <si>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</si>
  <si>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</si>
  <si>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</si>
  <si>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</si>
  <si>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</si>
  <si>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</si>
  <si>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</si>
  <si>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</si>
  <si>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</si>
  <si>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</si>
  <si>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</si>
  <si>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</si>
  <si>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</si>
  <si>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</si>
  <si>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</si>
  <si>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</si>
  <si>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</si>
  <si>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</si>
  <si>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</si>
  <si>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</si>
  <si>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</si>
  <si>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</si>
  <si>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</si>
  <si>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</si>
  <si>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</si>
  <si>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</si>
  <si>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</si>
  <si>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</si>
  <si>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</si>
  <si>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</si>
  <si>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</si>
  <si>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</si>
  <si>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</si>
  <si>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</si>
  <si>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</si>
  <si>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</si>
  <si>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</si>
  <si>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</si>
  <si>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</si>
  <si>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</si>
  <si>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</si>
  <si>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</si>
  <si>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</si>
  <si>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</si>
  <si>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</si>
  <si>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</si>
  <si>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</si>
  <si>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</si>
  <si>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</si>
  <si>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</si>
  <si>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</si>
  <si>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</si>
  <si>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</si>
  <si>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</si>
  <si>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</si>
  <si>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</si>
  <si>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</si>
  <si>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</si>
  <si>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</si>
  <si>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</si>
  <si>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</si>
  <si>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</si>
  <si>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</si>
  <si>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</si>
  <si>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</si>
  <si>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</si>
  <si>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</si>
  <si>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</si>
  <si>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</si>
  <si>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</si>
  <si>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</si>
  <si>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</si>
  <si>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</si>
  <si>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</si>
  <si>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</si>
  <si>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</si>
  <si>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</si>
  <si>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</si>
  <si>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</si>
  <si>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</si>
  <si>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</si>
  <si>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</si>
  <si>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</si>
  <si>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</si>
  <si>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</si>
  <si>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</si>
  <si>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</si>
  <si>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</si>
  <si>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</si>
  <si>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</si>
  <si>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</si>
  <si>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</si>
  <si>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</si>
  <si>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</si>
  <si>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</si>
  <si>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</si>
  <si>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</si>
  <si>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</si>
  <si>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</si>
  <si>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</si>
  <si>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</si>
  <si>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</si>
  <si>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</si>
  <si>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</si>
  <si>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</si>
  <si>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</si>
  <si>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</si>
  <si>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</si>
  <si>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</si>
  <si>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</si>
  <si>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</si>
  <si>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</si>
  <si>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</si>
  <si>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</si>
  <si>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</si>
  <si>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</si>
  <si>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</si>
  <si>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</si>
  <si>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</si>
  <si>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</si>
  <si>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</si>
  <si>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</si>
  <si>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</si>
  <si>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</si>
  <si>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</si>
  <si>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</si>
  <si>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</si>
  <si>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</si>
  <si>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</si>
  <si>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</si>
  <si>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</si>
  <si>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</si>
  <si>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</si>
  <si>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</si>
  <si>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</si>
  <si>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</si>
  <si>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</si>
  <si>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</si>
  <si>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</si>
  <si>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</si>
  <si>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</si>
  <si>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</si>
  <si>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</si>
  <si>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</si>
  <si>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</si>
  <si>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</si>
  <si>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</si>
  <si>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</si>
  <si>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</si>
  <si>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</si>
  <si>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</si>
  <si>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</si>
  <si>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</si>
  <si>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</si>
  <si>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</si>
  <si>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</si>
  <si>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</si>
  <si>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</si>
  <si>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</si>
  <si>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</si>
  <si>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</si>
  <si>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</si>
  <si>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</si>
  <si>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</si>
  <si>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</si>
  <si>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</si>
  <si>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</si>
  <si>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</si>
  <si>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</si>
  <si>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</si>
  <si>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</si>
  <si>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</si>
  <si>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</si>
  <si>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</si>
  <si>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</si>
  <si>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</si>
  <si>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</si>
  <si>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</si>
  <si>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</si>
  <si>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</si>
  <si>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</si>
  <si>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</si>
  <si>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</si>
  <si>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</si>
  <si>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</si>
  <si>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</si>
  <si>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</si>
  <si>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</si>
  <si>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</si>
  <si>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</si>
  <si>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</si>
  <si>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</si>
  <si>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</si>
  <si>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</si>
  <si>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</si>
  <si>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</si>
  <si>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</si>
  <si>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</si>
  <si>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</si>
  <si>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</si>
  <si>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</si>
  <si>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</si>
  <si>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</si>
  <si>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</si>
  <si>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</si>
  <si>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</si>
  <si>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</si>
  <si>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</si>
  <si>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</si>
  <si>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</si>
  <si>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</si>
  <si>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</si>
  <si>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</si>
  <si>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</si>
  <si>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</si>
  <si>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</si>
  <si>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</si>
  <si>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</si>
  <si>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</si>
  <si>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</si>
  <si>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</si>
  <si>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</si>
  <si>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</si>
  <si>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</si>
  <si>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</si>
  <si>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</si>
  <si>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</si>
  <si>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</si>
  <si>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</si>
  <si>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</si>
  <si>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</si>
  <si>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</si>
  <si>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</si>
  <si>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</si>
  <si>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</si>
  <si>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</si>
  <si>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</si>
  <si>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</si>
  <si>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</si>
  <si>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</si>
  <si>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</si>
  <si>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</si>
  <si>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</si>
  <si>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</si>
  <si>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</si>
  <si>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</si>
  <si>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</si>
  <si>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</si>
  <si>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</si>
  <si>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</si>
  <si>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</si>
  <si>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</si>
  <si>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</si>
  <si>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</si>
  <si>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</si>
  <si>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</si>
  <si>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</si>
  <si>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</si>
  <si>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</si>
  <si>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</si>
  <si>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</si>
  <si>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</si>
  <si>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</si>
  <si>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</si>
  <si>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</si>
  <si>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</si>
  <si>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</si>
  <si>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</si>
  <si>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</si>
  <si>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</si>
  <si>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</si>
  <si>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</si>
  <si>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</si>
  <si>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</si>
  <si>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</si>
  <si>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</si>
  <si>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</si>
  <si>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</si>
  <si>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</si>
  <si>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</si>
  <si>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</si>
  <si>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</si>
  <si>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</si>
  <si>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</si>
  <si>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</si>
  <si>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</si>
  <si>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</si>
  <si>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</si>
  <si>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</si>
  <si>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</si>
  <si>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</si>
  <si>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</si>
  <si>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</si>
  <si>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</si>
  <si>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</si>
  <si>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</si>
  <si>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</si>
  <si>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</si>
  <si>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</si>
  <si>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</si>
  <si>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</si>
  <si>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</si>
  <si>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</si>
  <si>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</si>
  <si>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</si>
  <si>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</si>
  <si>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</si>
  <si>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</si>
  <si>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</si>
  <si>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</si>
  <si>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</si>
  <si>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</si>
  <si>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</si>
  <si>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</si>
  <si>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</si>
  <si>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</si>
  <si>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</si>
  <si>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</si>
  <si>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</si>
  <si>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</si>
  <si>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</si>
  <si>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</si>
  <si>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</si>
  <si>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</si>
  <si>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</si>
  <si>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</si>
  <si>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</si>
  <si>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</si>
  <si>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</si>
  <si>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</si>
  <si>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</si>
  <si>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</si>
  <si>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</si>
  <si>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</si>
  <si>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</si>
  <si>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</si>
  <si>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</si>
  <si>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</si>
  <si>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</si>
  <si>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</si>
  <si>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</si>
  <si>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</si>
  <si>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</si>
  <si>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</si>
  <si>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</si>
  <si>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</si>
  <si>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</si>
  <si>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</si>
  <si>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</si>
  <si>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</si>
  <si>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</si>
  <si>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</si>
  <si>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</si>
  <si>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</si>
  <si>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</si>
  <si>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</si>
  <si>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</si>
  <si>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</si>
  <si>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</si>
  <si>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</si>
  <si>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</si>
  <si>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</si>
  <si>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</si>
  <si>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</si>
  <si>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</si>
  <si>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</si>
  <si>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</si>
  <si>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</si>
  <si>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</si>
  <si>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</si>
  <si>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</si>
  <si>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</si>
  <si>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</si>
  <si>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</si>
  <si>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</si>
  <si>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</si>
  <si>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</si>
  <si>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</si>
  <si>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</si>
  <si>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</si>
  <si>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</si>
  <si>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</si>
  <si>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</si>
  <si>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</si>
  <si>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</si>
  <si>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</si>
  <si>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</si>
  <si>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</si>
  <si>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</si>
  <si>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</si>
  <si>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</si>
  <si>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</si>
  <si>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</si>
  <si>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</si>
  <si>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</si>
  <si>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</si>
  <si>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</si>
  <si>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</si>
  <si>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</si>
  <si>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</si>
  <si>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</si>
  <si>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</si>
  <si>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</si>
  <si>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</si>
  <si>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</si>
  <si>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</si>
  <si>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</si>
  <si>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</si>
  <si>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</si>
  <si>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</si>
  <si>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</si>
  <si>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</si>
  <si>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</si>
  <si>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</si>
  <si>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</si>
  <si>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</si>
  <si>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</si>
  <si>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</si>
  <si>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</si>
  <si>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</si>
  <si>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</si>
  <si>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</si>
  <si>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</si>
  <si>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</si>
  <si>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</si>
  <si>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</si>
  <si>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</si>
  <si>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</si>
  <si>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</si>
  <si>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</si>
  <si>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</si>
  <si>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</si>
  <si>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</si>
  <si>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</si>
  <si>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</si>
  <si>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</si>
  <si>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</si>
  <si>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</si>
  <si>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</si>
  <si>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</si>
  <si>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</si>
  <si>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</si>
  <si>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</si>
  <si>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</si>
  <si>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</si>
  <si>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</si>
  <si>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</si>
  <si>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</si>
  <si>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</si>
  <si>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</si>
  <si>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</si>
  <si>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</si>
  <si>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</si>
  <si>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</si>
  <si>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</si>
  <si>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</si>
  <si>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</si>
  <si>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</si>
  <si>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</si>
  <si>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</si>
  <si>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</si>
  <si>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</si>
  <si>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</si>
  <si>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</si>
  <si>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</si>
  <si>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</si>
  <si>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</si>
  <si>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</si>
  <si>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</si>
  <si>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</si>
  <si>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</si>
  <si>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</si>
  <si>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</si>
  <si>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</si>
  <si>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</si>
  <si>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</si>
  <si>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</si>
  <si>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</si>
  <si>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</si>
  <si>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</si>
  <si>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</si>
  <si>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</si>
  <si>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</si>
  <si>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</si>
  <si>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</si>
  <si>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</si>
  <si>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</si>
  <si>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</si>
  <si>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</si>
  <si>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</si>
  <si>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</si>
  <si>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</si>
  <si>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</si>
  <si>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</si>
  <si>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</si>
  <si>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</si>
  <si>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</si>
  <si>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</si>
  <si>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</si>
  <si>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</si>
  <si>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</si>
  <si>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</si>
  <si>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</si>
  <si>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</si>
  <si>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</si>
  <si>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</si>
  <si>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</si>
  <si>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</si>
  <si>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</si>
  <si>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</si>
  <si>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</si>
  <si>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</si>
  <si>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</si>
  <si>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</si>
  <si>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</si>
  <si>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</si>
  <si>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</si>
  <si>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</si>
  <si>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</si>
  <si>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</si>
  <si>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</si>
  <si>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</si>
  <si>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</si>
  <si>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</si>
  <si>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</si>
  <si>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</si>
  <si>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</si>
  <si>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</si>
  <si>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</si>
  <si>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</si>
  <si>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</si>
  <si>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</si>
  <si>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</si>
  <si>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</si>
  <si>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</si>
  <si>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</si>
  <si>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</si>
  <si>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</si>
  <si>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</si>
  <si>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</si>
  <si>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</si>
  <si>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</si>
  <si>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</si>
  <si>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</si>
  <si>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</si>
  <si>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</si>
  <si>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</si>
  <si>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</si>
  <si>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</si>
  <si>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</si>
  <si>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</si>
  <si>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</si>
  <si>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</si>
  <si>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</si>
  <si>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</si>
  <si>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</si>
  <si>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</si>
  <si>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</si>
  <si>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</si>
  <si>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</si>
  <si>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</si>
  <si>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</si>
  <si>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</si>
  <si>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</si>
  <si>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</si>
  <si>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</si>
  <si>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</si>
  <si>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</si>
  <si>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</si>
  <si>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</si>
  <si>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</si>
  <si>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</si>
  <si>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</si>
  <si>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</si>
  <si>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</si>
  <si>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</si>
  <si>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</si>
  <si>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</si>
  <si>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</si>
  <si>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</si>
  <si>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</si>
  <si>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</si>
  <si>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</si>
  <si>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</si>
  <si>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</si>
  <si>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</si>
  <si>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</si>
  <si>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</si>
  <si>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</si>
  <si>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</si>
  <si>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</si>
  <si>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</si>
  <si>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</si>
  <si>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</si>
  <si>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</si>
  <si>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</si>
  <si>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</si>
  <si>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</si>
  <si>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</si>
  <si>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</si>
  <si>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</si>
  <si>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</si>
  <si>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</si>
  <si>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</si>
  <si>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</si>
  <si>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</si>
  <si>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</si>
  <si>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</si>
  <si>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</si>
  <si>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</si>
  <si>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</si>
  <si>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</si>
  <si>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</si>
  <si>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</si>
  <si>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</si>
  <si>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</si>
  <si>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</si>
  <si>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</si>
  <si>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</si>
  <si>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</si>
  <si>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</si>
  <si>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</si>
  <si>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</si>
  <si>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</si>
  <si>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</si>
  <si>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</si>
  <si>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</si>
  <si>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</si>
  <si>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</si>
  <si>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</si>
  <si>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</si>
  <si>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</si>
  <si>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</si>
  <si>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</si>
  <si>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</si>
  <si>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</si>
  <si>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</si>
  <si>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</si>
  <si>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</si>
  <si>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</si>
  <si>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</si>
  <si>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</si>
  <si>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</si>
  <si>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</si>
  <si>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</si>
  <si>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</si>
  <si>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</si>
  <si>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</si>
  <si>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</si>
  <si>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</si>
  <si>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</si>
  <si>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</si>
  <si>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</si>
  <si>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</si>
  <si>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</si>
  <si>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</si>
  <si>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</si>
  <si>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</si>
  <si>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</si>
  <si>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</si>
  <si>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</si>
  <si>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</si>
  <si>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</si>
  <si>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</si>
  <si>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</si>
  <si>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</si>
  <si>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</si>
  <si>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</si>
  <si>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</si>
  <si>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</si>
  <si>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</si>
  <si>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</si>
  <si>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</si>
  <si>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</si>
  <si>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</si>
  <si>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</si>
  <si>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</si>
  <si>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</si>
  <si>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</si>
  <si>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</si>
  <si>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</si>
  <si>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</si>
  <si>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</si>
  <si>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</si>
  <si>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</si>
  <si>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</si>
  <si>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</si>
  <si>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</si>
  <si>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</si>
  <si>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</si>
  <si>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</si>
  <si>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</si>
  <si>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</si>
  <si>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</si>
  <si>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</si>
  <si>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</si>
  <si>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</si>
  <si>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</si>
  <si>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</si>
  <si>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</si>
  <si>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</si>
  <si>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</si>
  <si>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</si>
  <si>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</si>
  <si>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</si>
  <si>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</si>
  <si>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</si>
  <si>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</si>
  <si>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</si>
  <si>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</si>
  <si>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</si>
  <si>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</si>
  <si>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</si>
  <si>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</si>
  <si>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</si>
  <si>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</si>
  <si>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</si>
  <si>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</si>
  <si>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</si>
  <si>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</si>
  <si>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</si>
  <si>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</si>
  <si>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</si>
  <si>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</si>
  <si>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</si>
  <si>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</si>
  <si>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</si>
  <si>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</si>
  <si>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</si>
  <si>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</si>
  <si>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</si>
  <si>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</si>
  <si>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</si>
  <si>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</si>
  <si>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</si>
  <si>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</si>
  <si>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</si>
  <si>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</si>
  <si>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</si>
  <si>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</si>
  <si>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</si>
  <si>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</si>
  <si>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</si>
  <si>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</si>
  <si>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</si>
  <si>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</si>
  <si>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</si>
  <si>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</si>
  <si>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</si>
  <si>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</si>
  <si>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</si>
  <si>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</si>
  <si>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</si>
  <si>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</si>
  <si>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</si>
  <si>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</si>
  <si>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</si>
  <si>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</si>
  <si>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</si>
  <si>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</si>
  <si>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</si>
  <si>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</si>
  <si>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</si>
  <si>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</si>
  <si>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</si>
  <si>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</si>
  <si>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</si>
  <si>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</si>
  <si>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</si>
  <si>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</si>
  <si>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</si>
  <si>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</si>
  <si>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</si>
  <si>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</si>
  <si>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</si>
  <si>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</si>
  <si>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</si>
  <si>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</si>
  <si>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</si>
  <si>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</si>
  <si>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</si>
  <si>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</si>
  <si>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</si>
  <si>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</si>
  <si>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</si>
  <si>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</si>
  <si>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</si>
  <si>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</si>
  <si>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</si>
  <si>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</si>
  <si>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</si>
  <si>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</si>
  <si>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</si>
  <si>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</si>
  <si>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</si>
  <si>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</si>
  <si>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</si>
  <si>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</si>
  <si>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</si>
  <si>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</si>
  <si>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</si>
  <si>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</si>
  <si>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</si>
  <si>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</si>
  <si>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</si>
  <si>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</si>
  <si>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</si>
  <si>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</si>
  <si>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</si>
  <si>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</si>
  <si>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</si>
  <si>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</si>
  <si>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</si>
  <si>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</si>
  <si>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</si>
  <si>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</si>
  <si>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</si>
  <si>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</si>
  <si>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</si>
  <si>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</si>
  <si>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</si>
  <si>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</si>
  <si>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</si>
  <si>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</si>
  <si>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</si>
  <si>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</si>
  <si>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</si>
  <si>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</si>
  <si>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</si>
  <si>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</si>
  <si>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</si>
  <si>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</si>
  <si>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</si>
  <si>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</si>
  <si>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</si>
  <si>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</si>
  <si>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</si>
  <si>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</si>
  <si>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</si>
  <si>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</si>
  <si>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</si>
  <si>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</si>
  <si>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</si>
  <si>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</si>
  <si>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</si>
  <si>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</si>
  <si>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</si>
  <si>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</si>
  <si>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</si>
  <si>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</si>
  <si>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</si>
  <si>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</si>
  <si>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</si>
  <si>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</si>
  <si>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</si>
  <si>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</si>
  <si>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</si>
  <si>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</si>
  <si>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</si>
  <si>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</si>
  <si>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</si>
  <si>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</si>
  <si>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</si>
  <si>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</si>
  <si>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</si>
  <si>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</si>
  <si>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</si>
  <si>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</si>
  <si>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</si>
  <si>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</si>
  <si>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</si>
  <si>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</si>
  <si>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</si>
  <si>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</si>
  <si>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</si>
  <si>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</si>
  <si>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</si>
  <si>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</si>
  <si>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</si>
  <si>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</si>
  <si>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</si>
  <si>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</si>
  <si>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</si>
  <si>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</si>
  <si>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</si>
  <si>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</si>
  <si>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</si>
  <si>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</si>
  <si>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</si>
  <si>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</si>
  <si>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</si>
  <si>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</si>
  <si>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</si>
  <si>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</si>
  <si>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</si>
  <si>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</si>
  <si>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</si>
  <si>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</si>
  <si>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</si>
  <si>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</si>
  <si>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</si>
  <si>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</si>
  <si>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</si>
  <si>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</si>
  <si>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</si>
  <si>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</si>
  <si>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</si>
  <si>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</si>
  <si>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</si>
  <si>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</si>
  <si>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</si>
  <si>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</si>
  <si>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</si>
  <si>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</si>
  <si>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</si>
  <si>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</si>
  <si>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</si>
  <si>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</si>
  <si>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</si>
  <si>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</si>
  <si>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</si>
  <si>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</si>
  <si>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</si>
  <si>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</si>
  <si>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</si>
  <si>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</si>
  <si>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</si>
  <si>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</si>
  <si>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</si>
  <si>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</si>
  <si>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</si>
  <si>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</si>
  <si>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</si>
  <si>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</si>
  <si>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</si>
  <si>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</si>
  <si>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</si>
  <si>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</si>
  <si>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</si>
  <si>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</si>
  <si>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</si>
  <si>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</si>
  <si>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</si>
  <si>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</si>
  <si>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</si>
  <si>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</si>
  <si>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</si>
  <si>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</si>
  <si>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</si>
  <si>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</si>
  <si>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</si>
  <si>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</si>
  <si>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</si>
  <si>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</si>
  <si>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</si>
  <si>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</si>
  <si>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</si>
  <si>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</si>
  <si>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</si>
  <si>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</si>
  <si>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</si>
  <si>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</si>
  <si>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</si>
  <si>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</si>
  <si>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</si>
  <si>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</si>
  <si>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</si>
  <si>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</si>
  <si>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</si>
  <si>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</si>
  <si>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</si>
  <si>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</si>
  <si>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</si>
  <si>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</si>
  <si>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</si>
  <si>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</si>
  <si>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</si>
  <si>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</si>
  <si>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</si>
  <si>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</si>
  <si>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</si>
  <si>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</si>
  <si>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</si>
  <si>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</si>
  <si>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</si>
  <si>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</si>
  <si>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</si>
  <si>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</si>
  <si>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</si>
  <si>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</si>
  <si>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</si>
  <si>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</si>
  <si>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</si>
  <si>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</si>
  <si>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</si>
  <si>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</si>
  <si>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</si>
  <si>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</si>
  <si>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</si>
  <si>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</si>
  <si>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</si>
  <si>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</si>
  <si>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</si>
  <si>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</si>
  <si>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</si>
  <si>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</si>
  <si>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</si>
  <si>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</si>
  <si>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</si>
  <si>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</si>
  <si>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</si>
  <si>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</si>
  <si>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</si>
  <si>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</si>
  <si>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</si>
  <si>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</si>
  <si>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</si>
  <si>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</si>
  <si>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</si>
  <si>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</si>
  <si>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</si>
  <si>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</si>
  <si>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</si>
  <si>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</si>
  <si>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</si>
  <si>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</si>
  <si>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</si>
  <si>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</si>
  <si>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</si>
  <si>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</si>
  <si>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</si>
  <si>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</si>
  <si>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</si>
  <si>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</si>
  <si>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</si>
  <si>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</si>
  <si>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</si>
  <si>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</si>
  <si>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</si>
  <si>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</si>
  <si>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</si>
  <si>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</si>
  <si>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</si>
  <si>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</si>
  <si>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</si>
  <si>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</si>
  <si>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</si>
  <si>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</si>
  <si>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</si>
  <si>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</si>
  <si>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</si>
  <si>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</si>
  <si>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</si>
  <si>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</si>
  <si>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</si>
  <si>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</si>
  <si>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</si>
  <si>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</si>
  <si>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</si>
  <si>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</si>
  <si>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</si>
  <si>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</si>
  <si>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</si>
  <si>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</si>
  <si>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</si>
  <si>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</si>
  <si>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</si>
  <si>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</si>
  <si>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</si>
  <si>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</si>
  <si>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</si>
  <si>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</si>
  <si>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</si>
  <si>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</si>
  <si>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</si>
  <si>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</si>
  <si>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</si>
  <si>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</si>
  <si>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</si>
  <si>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</si>
  <si>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</si>
  <si>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</si>
  <si>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</si>
  <si>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</si>
  <si>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</si>
  <si>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</si>
  <si>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</si>
  <si>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</si>
  <si>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</si>
  <si>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</si>
  <si>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</si>
  <si>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</si>
  <si>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</si>
  <si>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</si>
  <si>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</si>
  <si>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</si>
  <si>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</si>
  <si>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</si>
  <si>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</si>
  <si>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</si>
  <si>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</si>
  <si>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</si>
  <si>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</si>
  <si>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</si>
  <si>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</si>
  <si>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</si>
  <si>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</si>
  <si>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</si>
  <si>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</si>
  <si>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</si>
  <si>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</si>
  <si>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</si>
  <si>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</si>
  <si>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</si>
  <si>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</si>
  <si>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</si>
  <si>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</si>
  <si>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</si>
  <si>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</si>
  <si>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</si>
  <si>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</si>
  <si>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</si>
  <si>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</si>
  <si>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</si>
  <si>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</si>
  <si>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</si>
  <si>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</si>
  <si>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</si>
  <si>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</si>
  <si>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</si>
  <si>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</si>
  <si>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</si>
  <si>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</si>
  <si>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</si>
  <si>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</si>
  <si>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</si>
  <si>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</si>
  <si>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</si>
  <si>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</si>
  <si>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</si>
  <si>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</si>
  <si>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</si>
  <si>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</si>
  <si>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</si>
  <si>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</si>
  <si>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</si>
  <si>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</si>
  <si>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</si>
  <si>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</si>
  <si>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</si>
  <si>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</si>
  <si>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</si>
  <si>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</si>
  <si>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</si>
  <si>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</si>
  <si>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</si>
  <si>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</si>
  <si>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</si>
  <si>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</si>
  <si>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</si>
  <si>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</si>
  <si>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</si>
  <si>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</si>
  <si>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</si>
  <si>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</si>
  <si>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</si>
  <si>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</si>
  <si>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</si>
  <si>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</si>
  <si>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</si>
  <si>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</si>
  <si>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</si>
  <si>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</si>
  <si>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</si>
  <si>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</si>
  <si>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</si>
  <si>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</si>
  <si>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</si>
  <si>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</si>
  <si>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</si>
  <si>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</si>
  <si>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</si>
  <si>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</si>
  <si>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</si>
  <si>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</si>
  <si>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</si>
  <si>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</si>
  <si>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</si>
  <si>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</si>
  <si>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</si>
  <si>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</si>
  <si>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</si>
  <si>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</si>
  <si>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</si>
  <si>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</si>
  <si>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</si>
  <si>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</si>
  <si>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</si>
  <si>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</si>
  <si>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</si>
  <si>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</si>
  <si>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</si>
  <si>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</si>
  <si>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</si>
  <si>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</si>
  <si>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</si>
  <si>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</si>
  <si>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</si>
  <si>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</si>
  <si>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</si>
  <si>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</si>
  <si>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</si>
  <si>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</si>
  <si>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</si>
  <si>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</si>
  <si>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</si>
  <si>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</si>
  <si>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</si>
  <si>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</si>
  <si>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</si>
  <si>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</si>
  <si>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</si>
  <si>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</si>
  <si>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</si>
  <si>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</si>
  <si>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</si>
  <si>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</si>
  <si>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</si>
  <si>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</si>
  <si>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</si>
  <si>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</si>
  <si>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</si>
  <si>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</si>
  <si>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</si>
  <si>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</si>
  <si>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</si>
  <si>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</si>
  <si>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</si>
  <si>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</si>
  <si>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</si>
  <si>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</si>
  <si>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</si>
  <si>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</si>
  <si>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</si>
  <si>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</si>
  <si>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</si>
  <si>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</si>
  <si>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</si>
  <si>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</si>
  <si>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</si>
  <si>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</si>
  <si>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</si>
  <si>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</si>
  <si>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</si>
  <si>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</si>
  <si>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</si>
  <si>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</si>
  <si>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</si>
  <si>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</si>
  <si>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</si>
  <si>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</si>
  <si>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</si>
  <si>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</si>
  <si>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</si>
  <si>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</si>
  <si>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</si>
  <si>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</si>
  <si>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</si>
  <si>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</si>
  <si>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</si>
  <si>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</si>
  <si>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</si>
  <si>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</si>
  <si>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</si>
  <si>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</si>
  <si>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</si>
  <si>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</si>
  <si>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</si>
  <si>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</si>
  <si>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</si>
  <si>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</si>
  <si>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</si>
  <si>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</si>
  <si>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</si>
  <si>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</si>
  <si>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</si>
  <si>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</si>
  <si>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</si>
  <si>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</si>
  <si>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</si>
  <si>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</si>
  <si>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</si>
  <si>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</si>
  <si>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</si>
  <si>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</si>
  <si>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</si>
  <si>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</si>
  <si>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</si>
  <si>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</si>
  <si>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</si>
  <si>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</si>
  <si>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</si>
  <si>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</si>
  <si>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</si>
  <si>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</si>
  <si>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</si>
  <si>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</si>
  <si>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</si>
  <si>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</si>
  <si>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</si>
  <si>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</si>
  <si>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</si>
  <si>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</si>
  <si>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</si>
  <si>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</si>
  <si>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</si>
  <si>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</si>
  <si>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</si>
  <si>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</si>
  <si>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</si>
  <si>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</si>
  <si>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</si>
  <si>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</si>
  <si>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</si>
  <si>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</si>
  <si>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</si>
  <si>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</si>
  <si>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</si>
  <si>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</si>
  <si>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</si>
  <si>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</si>
  <si>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</si>
  <si>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</si>
  <si>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</si>
  <si>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</si>
  <si>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</si>
  <si>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</si>
  <si>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</si>
  <si>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</si>
  <si>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</si>
  <si>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</si>
  <si>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</si>
  <si>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</si>
  <si>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</si>
  <si>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</si>
  <si>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</si>
  <si>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</si>
  <si>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</si>
  <si>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</si>
  <si>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</si>
  <si>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</si>
  <si>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</si>
  <si>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</si>
  <si>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</si>
  <si>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</si>
  <si>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</si>
  <si>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</si>
  <si>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</si>
  <si>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</si>
  <si>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</si>
  <si>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</si>
  <si>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</si>
  <si>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</si>
  <si>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</si>
  <si>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</si>
  <si>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</si>
  <si>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</si>
  <si>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</si>
  <si>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</si>
  <si>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</si>
  <si>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</si>
  <si>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</si>
  <si>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</si>
  <si>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</si>
  <si>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</si>
  <si>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</si>
  <si>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</si>
  <si>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</si>
  <si>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</si>
  <si>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</si>
  <si>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</si>
  <si>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</si>
  <si>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</si>
  <si>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</si>
  <si>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</si>
  <si>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</si>
  <si>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</si>
  <si>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</si>
  <si>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</si>
  <si>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</si>
  <si>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</si>
  <si>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</si>
  <si>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</si>
  <si>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</si>
  <si>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</si>
  <si>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</si>
  <si>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</si>
  <si>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</si>
  <si>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</si>
  <si>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</si>
  <si>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</si>
  <si>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</si>
  <si>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</si>
  <si>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</si>
  <si>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</si>
  <si>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</si>
  <si>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</si>
  <si>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</si>
  <si>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</si>
  <si>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</si>
  <si>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</si>
  <si>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</si>
  <si>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</si>
  <si>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</si>
  <si>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</si>
  <si>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</si>
  <si>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</si>
  <si>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</si>
  <si>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</si>
  <si>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</si>
  <si>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</si>
  <si>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</si>
  <si>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</si>
  <si>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</si>
  <si>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</si>
  <si>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</si>
  <si>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</si>
  <si>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</si>
  <si>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</si>
  <si>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</si>
  <si>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</si>
  <si>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</si>
  <si>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</si>
  <si>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</si>
  <si>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</si>
  <si>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</si>
  <si>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</si>
  <si>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</si>
  <si>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</si>
  <si>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</si>
  <si>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</si>
  <si>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</si>
  <si>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</si>
  <si>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</si>
  <si>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</si>
  <si>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</si>
  <si>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</si>
  <si>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</si>
  <si>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</si>
  <si>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</si>
  <si>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</si>
  <si>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</si>
  <si>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</si>
  <si>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</si>
  <si>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</si>
  <si>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</si>
  <si>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</si>
  <si>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</si>
  <si>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</si>
  <si>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</si>
  <si>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</si>
  <si>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</si>
  <si>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</si>
  <si>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</si>
  <si>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</si>
  <si>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</si>
  <si>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</si>
  <si>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</si>
  <si>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</si>
  <si>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</si>
  <si>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</si>
  <si>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</si>
  <si>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</si>
  <si>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</si>
  <si>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</si>
  <si>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</si>
  <si>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</si>
  <si>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</si>
  <si>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</si>
  <si>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</si>
  <si>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</si>
  <si>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</si>
  <si>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</si>
  <si>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</si>
  <si>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</si>
  <si>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</si>
  <si>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</si>
  <si>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</si>
  <si>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</si>
  <si>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</si>
  <si>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</si>
  <si>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</si>
  <si>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</si>
  <si>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</si>
  <si>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</si>
  <si>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</si>
  <si>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</si>
  <si>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</si>
  <si>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</si>
  <si>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</si>
  <si>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</si>
  <si>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</si>
  <si>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</si>
  <si>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</si>
  <si>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</si>
  <si>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</si>
  <si>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</si>
  <si>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</si>
  <si>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</si>
  <si>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</si>
  <si>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</si>
  <si>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</si>
  <si>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</si>
  <si>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</si>
  <si>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</si>
  <si>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</si>
  <si>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</si>
  <si>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</si>
  <si>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</si>
  <si>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</si>
  <si>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</si>
  <si>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</si>
  <si>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</si>
  <si>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</si>
  <si>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</si>
  <si>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</si>
  <si>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</si>
  <si>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</si>
  <si>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</si>
  <si>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</si>
  <si>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</si>
  <si>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</si>
  <si>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</si>
  <si>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</si>
  <si>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</si>
  <si>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</si>
  <si>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</si>
  <si>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</si>
  <si>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</si>
  <si>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</si>
  <si>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</si>
  <si>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</si>
  <si>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</si>
  <si>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</si>
  <si>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</si>
  <si>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</si>
  <si>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</si>
  <si>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</si>
  <si>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</si>
  <si>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</si>
  <si>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</si>
  <si>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</si>
  <si>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</si>
  <si>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</si>
  <si>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</si>
  <si>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</si>
  <si>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</si>
  <si>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</si>
  <si>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</si>
  <si>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</si>
  <si>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</si>
  <si>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</si>
  <si>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</si>
  <si>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</si>
  <si>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</si>
  <si>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</si>
  <si>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</si>
  <si>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</si>
  <si>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</si>
  <si>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</si>
  <si>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</si>
  <si>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</si>
  <si>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</si>
  <si>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</si>
  <si>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</si>
  <si>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</si>
  <si>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</si>
  <si>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</si>
  <si>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</si>
  <si>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</si>
  <si>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</si>
  <si>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</si>
  <si>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</si>
  <si>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</si>
  <si>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</si>
  <si>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</si>
  <si>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</si>
  <si>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</si>
  <si>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</si>
  <si>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</si>
  <si>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</si>
  <si>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</si>
  <si>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</si>
  <si>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</si>
  <si>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</si>
  <si>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</si>
  <si>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</si>
  <si>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</si>
  <si>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</si>
  <si>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</si>
  <si>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</si>
  <si>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</si>
  <si>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</si>
  <si>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</si>
  <si>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</si>
  <si>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</si>
  <si>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</si>
  <si>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</si>
  <si>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</si>
  <si>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</si>
  <si>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</si>
  <si>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</si>
  <si>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</si>
  <si>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</si>
  <si>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</si>
  <si>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</si>
  <si>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</si>
  <si>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</si>
  <si>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</si>
  <si>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</si>
  <si>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</si>
  <si>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</si>
  <si>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</si>
  <si>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</si>
  <si>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</si>
  <si>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</si>
  <si>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</si>
  <si>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</si>
  <si>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</si>
  <si>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</si>
  <si>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</si>
  <si>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</si>
  <si>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</si>
  <si>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</si>
  <si>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</si>
  <si>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</si>
  <si>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</si>
  <si>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</si>
  <si>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</si>
  <si>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</si>
  <si>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</si>
  <si>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</si>
  <si>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</si>
  <si>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</si>
  <si>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</si>
  <si>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</si>
  <si>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</si>
  <si>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</si>
  <si>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</si>
  <si>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</si>
  <si>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</si>
  <si>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</si>
  <si>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</si>
  <si>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</si>
  <si>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</si>
  <si>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</si>
  <si>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</si>
  <si>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</si>
  <si>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</si>
  <si>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</si>
  <si>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</si>
  <si>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</si>
  <si>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</si>
  <si>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</si>
  <si>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</si>
  <si>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</si>
  <si>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</si>
  <si>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</si>
  <si>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</si>
  <si>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</si>
  <si>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</si>
  <si>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</si>
  <si>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</si>
  <si>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</si>
  <si>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</si>
  <si>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</si>
  <si>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</si>
  <si>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</si>
  <si>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</si>
  <si>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</si>
  <si>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</si>
  <si>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</si>
  <si>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</si>
  <si>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</si>
  <si>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</si>
  <si>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</si>
  <si>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</si>
  <si>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</si>
  <si>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</si>
  <si>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</si>
  <si>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</si>
  <si>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</si>
  <si>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</si>
  <si>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</si>
  <si>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</si>
  <si>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</si>
  <si>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</si>
  <si>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</si>
  <si>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</si>
  <si>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</si>
  <si>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</si>
  <si>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</si>
  <si>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</si>
  <si>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</si>
  <si>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</si>
  <si>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</si>
  <si>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</si>
  <si>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</si>
  <si>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</si>
  <si>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</si>
  <si>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</si>
  <si>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</si>
  <si>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</si>
  <si>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</si>
  <si>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</si>
  <si>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</si>
  <si>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</si>
  <si>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</si>
  <si>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</si>
  <si>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</si>
  <si>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</si>
  <si>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</si>
  <si>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</si>
  <si>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</si>
  <si>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</si>
  <si>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</si>
  <si>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</si>
  <si>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</si>
  <si>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</si>
  <si>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</si>
  <si>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</si>
  <si>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</si>
  <si>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</si>
  <si>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</si>
  <si>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</si>
  <si>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</si>
  <si>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</si>
  <si>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</si>
  <si>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</si>
  <si>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</si>
  <si>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</si>
  <si>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</si>
  <si>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</si>
  <si>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</si>
  <si>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</si>
  <si>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</si>
  <si>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</si>
  <si>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</si>
  <si>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</si>
  <si>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</si>
  <si>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</si>
  <si>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</si>
  <si>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</si>
  <si>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</si>
  <si>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</si>
  <si>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</si>
  <si>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</si>
  <si>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</si>
  <si>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</si>
  <si>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</si>
  <si>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</si>
  <si>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</si>
  <si>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</si>
  <si>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</si>
  <si>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</si>
  <si>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</si>
  <si>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</si>
  <si>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</si>
  <si>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</si>
  <si>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</si>
  <si>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</si>
  <si>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</si>
  <si>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</si>
  <si>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</si>
  <si>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</si>
  <si>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</si>
  <si>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</si>
  <si>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</si>
  <si>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</si>
  <si>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</si>
  <si>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</si>
  <si>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</si>
  <si>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</si>
  <si>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</si>
  <si>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</si>
  <si>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</si>
  <si>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</si>
  <si>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</si>
  <si>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</si>
  <si>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</si>
  <si>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</si>
  <si>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</si>
  <si>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</si>
  <si>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</si>
  <si>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</si>
  <si>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</si>
  <si>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</si>
  <si>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</si>
  <si>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</si>
  <si>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</si>
  <si>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</si>
  <si>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</si>
  <si>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</si>
  <si>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</si>
  <si>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</si>
  <si>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</si>
  <si>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</si>
  <si>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</si>
  <si>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</si>
  <si>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</si>
  <si>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</si>
  <si>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</si>
  <si>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</si>
  <si>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</si>
  <si>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</si>
  <si>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</si>
  <si>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</si>
  <si>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</si>
  <si>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</si>
  <si>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</si>
  <si>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</si>
  <si>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</si>
  <si>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</si>
  <si>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</si>
  <si>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</si>
  <si>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</si>
  <si>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</si>
  <si>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</si>
  <si>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</si>
  <si>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</si>
  <si>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</si>
  <si>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</si>
  <si>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</si>
  <si>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</si>
  <si>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</si>
  <si>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</si>
  <si>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</si>
  <si>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</si>
  <si>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</si>
  <si>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</si>
  <si>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</si>
  <si>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</si>
  <si>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</si>
  <si>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</si>
  <si>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</si>
  <si>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</si>
  <si>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</si>
  <si>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</si>
  <si>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</si>
  <si>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</si>
  <si>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</si>
  <si>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</si>
  <si>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</si>
  <si>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</si>
  <si>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</si>
  <si>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</si>
  <si>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</si>
  <si>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</si>
  <si>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</si>
  <si>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</si>
  <si>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</si>
  <si>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</si>
  <si>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</si>
  <si>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</si>
  <si>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</si>
  <si>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</si>
  <si>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</si>
  <si>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</si>
  <si>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</si>
  <si>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</si>
  <si>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</si>
  <si>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</si>
  <si>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</si>
  <si>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</si>
  <si>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</si>
  <si>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</si>
  <si>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</si>
  <si>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</si>
  <si>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</si>
  <si>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</si>
  <si>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</si>
  <si>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</si>
  <si>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</si>
  <si>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</si>
  <si>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</si>
  <si>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</si>
  <si>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</si>
  <si>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</si>
  <si>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</si>
  <si>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</si>
  <si>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</si>
  <si>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</si>
  <si>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</si>
  <si>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</si>
  <si>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</si>
  <si>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</si>
  <si>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</si>
  <si>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</si>
  <si>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</si>
  <si>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</si>
  <si>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</si>
  <si>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</si>
  <si>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</si>
  <si>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</si>
  <si>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</si>
  <si>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</si>
  <si>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</si>
  <si>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</si>
  <si>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</si>
  <si>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</si>
  <si>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</si>
  <si>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</si>
  <si>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</si>
  <si>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</si>
  <si>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</si>
  <si>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</si>
  <si>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</si>
  <si>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</si>
  <si>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</si>
  <si>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</si>
  <si>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</si>
  <si>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</si>
  <si>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</si>
  <si>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</si>
  <si>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</si>
  <si>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</si>
  <si>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</si>
  <si>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</si>
  <si>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</si>
  <si>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</si>
  <si>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</si>
  <si>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</si>
  <si>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</si>
  <si>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</si>
  <si>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</si>
  <si>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</si>
  <si>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</si>
  <si>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</si>
  <si>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</si>
  <si>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</si>
  <si>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</si>
  <si>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</si>
  <si>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</si>
  <si>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</si>
  <si>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</si>
  <si>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</si>
  <si>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</si>
  <si>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</si>
  <si>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</si>
  <si>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</si>
  <si>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</si>
  <si>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</si>
  <si>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</si>
  <si>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</si>
  <si>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</si>
  <si>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</si>
  <si>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</si>
  <si>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</si>
  <si>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</si>
  <si>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</si>
  <si>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</si>
  <si>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</si>
  <si>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</si>
  <si>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</si>
  <si>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</si>
  <si>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</si>
  <si>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</si>
  <si>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</si>
  <si>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</si>
  <si>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</si>
  <si>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</si>
  <si>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</si>
  <si>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</si>
  <si>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</si>
  <si>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</si>
  <si>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</si>
  <si>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</si>
  <si>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</si>
  <si>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</si>
  <si>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</si>
  <si>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</si>
  <si>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</si>
  <si>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</si>
  <si>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</si>
  <si>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</si>
  <si>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</si>
  <si>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</si>
  <si>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</si>
  <si>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</si>
  <si>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</si>
  <si>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</si>
  <si>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</si>
  <si>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</si>
  <si>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</si>
  <si>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</si>
  <si>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</si>
  <si>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</si>
  <si>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</si>
  <si>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</si>
  <si>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</si>
  <si>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</si>
  <si>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</si>
  <si>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</si>
  <si>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</si>
  <si>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</si>
  <si>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</si>
  <si>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</si>
  <si>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</si>
  <si>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</si>
  <si>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</si>
  <si>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</si>
  <si>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</si>
  <si>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</si>
  <si>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</si>
  <si>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</si>
  <si>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</si>
  <si>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</si>
  <si>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</si>
  <si>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</si>
  <si>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</si>
  <si>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</si>
  <si>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</si>
  <si>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</si>
  <si>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</si>
  <si>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</si>
  <si>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</si>
  <si>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</si>
  <si>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</si>
  <si>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</si>
  <si>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</si>
  <si>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</si>
  <si>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</si>
  <si>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</si>
  <si>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</si>
  <si>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</si>
  <si>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</si>
  <si>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</si>
  <si>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</si>
  <si>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</si>
  <si>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</si>
  <si>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</si>
  <si>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</si>
  <si>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</si>
  <si>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</si>
  <si>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</si>
  <si>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</si>
  <si>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</si>
  <si>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</si>
  <si>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</si>
  <si>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</si>
  <si>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</si>
  <si>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</si>
  <si>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</si>
  <si>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</si>
  <si>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</si>
  <si>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</si>
  <si>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</si>
  <si>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</si>
  <si>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</si>
  <si>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</si>
  <si>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</si>
  <si>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</si>
  <si>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</si>
  <si>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</si>
  <si>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</si>
  <si>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</si>
  <si>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</si>
  <si>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</si>
  <si>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</si>
  <si>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</si>
  <si>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</si>
  <si>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</si>
  <si>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</si>
  <si>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</si>
  <si>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</si>
  <si>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</si>
  <si>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</si>
  <si>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</si>
  <si>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</si>
  <si>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</si>
  <si>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</si>
  <si>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</si>
  <si>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</si>
  <si>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</si>
  <si>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</si>
  <si>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</si>
  <si>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</si>
  <si>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</si>
  <si>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</si>
  <si>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</si>
  <si>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</si>
  <si>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</si>
  <si>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</si>
  <si>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</si>
  <si>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</si>
  <si>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</si>
  <si>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</si>
  <si>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</si>
  <si>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</si>
  <si>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</si>
  <si>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</si>
  <si>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</si>
  <si>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</si>
  <si>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</si>
  <si>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</si>
  <si>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</si>
  <si>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</si>
  <si>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</si>
  <si>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</si>
  <si>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</si>
  <si>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</si>
  <si>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</si>
  <si>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</si>
  <si>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</si>
  <si>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</si>
  <si>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</si>
  <si>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</si>
  <si>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</si>
  <si>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</si>
  <si>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</si>
  <si>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</si>
  <si>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</si>
  <si>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</si>
  <si>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</si>
  <si>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</si>
  <si>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</si>
  <si>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</si>
  <si>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</si>
  <si>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</si>
  <si>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</si>
  <si>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</si>
  <si>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</si>
  <si>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</si>
  <si>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</si>
  <si>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</si>
  <si>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</si>
  <si>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</si>
  <si>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</si>
  <si>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</si>
  <si>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</si>
  <si>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</si>
  <si>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</si>
  <si>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</si>
  <si>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</si>
  <si>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</si>
  <si>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</si>
  <si>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</si>
  <si>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</si>
  <si>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</si>
  <si>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</si>
  <si>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</si>
  <si>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</si>
  <si>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</si>
  <si>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</si>
  <si>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</si>
  <si>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</si>
  <si>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</si>
  <si>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</si>
  <si>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</si>
  <si>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</si>
  <si>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</si>
  <si>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</si>
  <si>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</si>
  <si>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</si>
  <si>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</si>
  <si>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</si>
  <si>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</si>
  <si>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</si>
  <si>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</si>
  <si>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</si>
  <si>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</si>
  <si>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</si>
  <si>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</si>
  <si>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</si>
  <si>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</si>
  <si>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</si>
  <si>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</si>
  <si>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</si>
  <si>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</si>
  <si>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</si>
  <si>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</si>
  <si>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</si>
  <si>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</si>
  <si>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</si>
  <si>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</si>
  <si>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</si>
  <si>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</si>
  <si>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</si>
  <si>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</si>
  <si>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</si>
  <si>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</si>
  <si>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</si>
  <si>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</si>
  <si>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</si>
  <si>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</si>
  <si>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</si>
  <si>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</si>
  <si>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</si>
  <si>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</si>
  <si>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</si>
  <si>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</si>
  <si>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</si>
  <si>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</si>
  <si>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</si>
  <si>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</si>
  <si>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</si>
  <si>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</si>
  <si>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</si>
  <si>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</si>
  <si>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</si>
  <si>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</si>
  <si>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</si>
  <si>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</si>
  <si>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</si>
  <si>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</si>
  <si>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</si>
  <si>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</si>
  <si>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</si>
  <si>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</si>
  <si>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</si>
  <si>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</si>
  <si>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</si>
  <si>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</si>
  <si>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</si>
  <si>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</si>
  <si>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</si>
  <si>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</si>
  <si>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</si>
  <si>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</si>
  <si>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</si>
  <si>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</si>
  <si>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</si>
  <si>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</si>
  <si>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</si>
  <si>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</si>
  <si>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</si>
  <si>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</si>
  <si>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</si>
  <si>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</si>
  <si>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</si>
  <si>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</si>
  <si>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</si>
  <si>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</si>
  <si>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</si>
  <si>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</si>
  <si>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</si>
  <si>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</si>
  <si>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</si>
  <si>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</si>
  <si>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</si>
  <si>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</si>
  <si>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</si>
  <si>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</si>
  <si>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</si>
  <si>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</si>
  <si>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</si>
  <si>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</si>
  <si>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</si>
  <si>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</si>
  <si>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</si>
  <si>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</si>
  <si>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</si>
  <si>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</si>
  <si>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</si>
  <si>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</si>
  <si>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</si>
  <si>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</si>
  <si>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</si>
  <si>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</si>
  <si>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</si>
  <si>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</si>
  <si>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</si>
  <si>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</si>
  <si>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</si>
  <si>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</si>
  <si>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</si>
  <si>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</si>
  <si>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</si>
  <si>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</si>
  <si>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</si>
  <si>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</si>
  <si>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</si>
  <si>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</si>
  <si>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</si>
  <si>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</si>
  <si>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</si>
  <si>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</si>
  <si>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</si>
  <si>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</si>
  <si>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</si>
  <si>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</si>
  <si>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</si>
  <si>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</si>
  <si>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</si>
  <si>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</si>
  <si>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</si>
  <si>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</si>
  <si>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</si>
  <si>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</si>
  <si>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</si>
  <si>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</si>
  <si>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</si>
  <si>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</si>
  <si>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</si>
  <si>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</si>
  <si>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</si>
  <si>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</si>
  <si>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</si>
  <si>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</si>
  <si>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</si>
  <si>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</si>
  <si>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</si>
  <si>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</si>
  <si>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</si>
  <si>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</si>
  <si>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</si>
  <si>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</si>
  <si>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</si>
  <si>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</si>
  <si>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</si>
  <si>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</si>
  <si>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</si>
  <si>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</si>
  <si>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</si>
  <si>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</si>
  <si>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</si>
  <si>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</si>
  <si>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</si>
  <si>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</si>
  <si>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</si>
  <si>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</si>
  <si>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</si>
  <si>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</si>
  <si>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</si>
  <si>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</si>
  <si>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</si>
  <si>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</si>
  <si>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</si>
  <si>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</si>
  <si>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</si>
  <si>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</si>
  <si>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</si>
  <si>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</si>
  <si>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</si>
  <si>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</si>
  <si>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</si>
  <si>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</si>
  <si>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</si>
  <si>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</si>
  <si>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</si>
  <si>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</si>
  <si>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</si>
  <si>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</si>
  <si>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</si>
  <si>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</si>
  <si>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</si>
  <si>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</si>
  <si>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</si>
  <si>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</si>
  <si>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</si>
  <si>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</si>
  <si>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</si>
  <si>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</si>
  <si>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</si>
  <si>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</si>
  <si>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</si>
  <si>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</si>
  <si>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</si>
  <si>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</si>
  <si>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</si>
  <si>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</si>
  <si>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</si>
  <si>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</si>
  <si>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</si>
  <si>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</si>
  <si>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</si>
  <si>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</si>
  <si>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</si>
  <si>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</si>
  <si>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</si>
  <si>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</si>
  <si>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</si>
  <si>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</si>
  <si>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</si>
  <si>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</si>
  <si>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</si>
  <si>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</si>
  <si>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</si>
  <si>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</si>
  <si>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</si>
  <si>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</si>
  <si>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</si>
  <si>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</si>
  <si>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</si>
  <si>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</si>
  <si>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</si>
  <si>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</si>
  <si>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</si>
  <si>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</si>
  <si>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</si>
  <si>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</si>
  <si>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</si>
  <si>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</si>
  <si>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</si>
  <si>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</si>
  <si>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</si>
  <si>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</si>
  <si>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</si>
  <si>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</si>
  <si>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</si>
  <si>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</si>
  <si>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</si>
  <si>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</si>
  <si>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</si>
  <si>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</si>
  <si>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</si>
  <si>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</si>
  <si>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</si>
  <si>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</si>
  <si>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</si>
  <si>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</si>
  <si>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</si>
  <si>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</si>
  <si>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</si>
  <si>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</si>
  <si>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</si>
  <si>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</si>
  <si>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</si>
  <si>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</si>
  <si>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</si>
  <si>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</si>
  <si>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</si>
  <si>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</si>
  <si>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</si>
  <si>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</si>
  <si>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</si>
  <si>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</si>
  <si>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</si>
  <si>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</si>
  <si>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</si>
  <si>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</si>
  <si>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</si>
  <si>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</si>
  <si>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</si>
  <si>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</si>
  <si>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</si>
  <si>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</si>
  <si>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</si>
  <si>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</si>
  <si>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</si>
  <si>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</si>
  <si>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</si>
  <si>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</si>
  <si>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</si>
  <si>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</si>
  <si>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</si>
  <si>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</si>
  <si>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</si>
  <si>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</si>
  <si>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</si>
  <si>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</si>
  <si>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</si>
  <si>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</si>
  <si>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</si>
  <si>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</si>
  <si>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</si>
  <si>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</si>
  <si>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</si>
  <si>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</si>
  <si>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</si>
  <si>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</si>
  <si>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</si>
  <si>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</si>
  <si>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</si>
  <si>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</si>
  <si>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</si>
  <si>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</si>
  <si>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</si>
  <si>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</si>
  <si>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</si>
  <si>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</si>
  <si>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</si>
  <si>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</si>
  <si>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</si>
  <si>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</si>
  <si>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</si>
  <si>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</si>
  <si>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</si>
  <si>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</si>
  <si>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</si>
  <si>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</si>
  <si>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</si>
  <si>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</si>
  <si>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</si>
  <si>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</si>
  <si>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</si>
  <si>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</si>
  <si>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</si>
  <si>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</si>
  <si>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</si>
  <si>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</si>
  <si>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</si>
  <si>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</si>
  <si>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</si>
  <si>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</si>
  <si>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</si>
  <si>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</si>
  <si>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</si>
  <si>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</si>
  <si>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</si>
  <si>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</si>
  <si>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</si>
  <si>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</si>
  <si>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</si>
  <si>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</si>
  <si>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</si>
  <si>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</si>
  <si>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</si>
  <si>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</si>
  <si>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</si>
  <si>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</si>
  <si>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</si>
  <si>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</si>
  <si>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</si>
  <si>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</si>
  <si>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</si>
  <si>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</si>
  <si>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</si>
  <si>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</si>
  <si>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</si>
  <si>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</si>
  <si>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</si>
  <si>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</si>
  <si>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</si>
  <si>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</si>
  <si>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</si>
  <si>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</si>
  <si>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</si>
  <si>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</si>
  <si>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</si>
  <si>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</si>
  <si>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</si>
  <si>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</si>
  <si>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</si>
  <si>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</si>
  <si>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</si>
  <si>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</si>
  <si>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</si>
  <si>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</si>
  <si>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</si>
  <si>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</si>
  <si>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</si>
  <si>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</si>
  <si>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</si>
  <si>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</si>
  <si>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</si>
  <si>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</si>
  <si>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</si>
  <si>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</si>
  <si>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</si>
  <si>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</si>
  <si>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</si>
  <si>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</si>
  <si>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</si>
  <si>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</si>
  <si>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</si>
  <si>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</si>
  <si>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</si>
  <si>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</si>
  <si>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</si>
  <si>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</si>
  <si>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</si>
  <si>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</si>
  <si>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</si>
  <si>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</si>
  <si>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</si>
  <si>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</si>
  <si>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</si>
  <si>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</si>
  <si>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</si>
  <si>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</si>
  <si>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</si>
  <si>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</si>
  <si>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</si>
  <si>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</si>
  <si>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</si>
  <si>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</si>
  <si>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</si>
  <si>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</si>
  <si>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</si>
  <si>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</si>
  <si>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</si>
  <si>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</si>
  <si>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</si>
  <si>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</si>
  <si>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</si>
  <si>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</si>
  <si>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</si>
  <si>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</si>
  <si>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</si>
  <si>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</si>
  <si>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</si>
  <si>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</si>
  <si>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</si>
  <si>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</si>
  <si>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</si>
  <si>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</si>
  <si>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</si>
  <si>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</si>
  <si>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</si>
  <si>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</si>
  <si>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</si>
  <si>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</si>
  <si>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</si>
  <si>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</si>
  <si>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</si>
  <si>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</si>
  <si>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</si>
  <si>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</si>
  <si>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</si>
  <si>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</si>
  <si>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</si>
  <si>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</si>
  <si>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</si>
  <si>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</si>
  <si>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</si>
  <si>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</si>
  <si>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</si>
  <si>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</si>
  <si>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</si>
  <si>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</si>
  <si>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</si>
  <si>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</si>
  <si>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</si>
  <si>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</si>
  <si>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</si>
  <si>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</si>
  <si>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</si>
  <si>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</si>
  <si>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</si>
  <si>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</si>
  <si>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</si>
  <si>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</si>
  <si>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</si>
  <si>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</si>
  <si>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</si>
  <si>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</si>
  <si>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</si>
  <si>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</si>
  <si>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</si>
  <si>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</si>
  <si>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</si>
  <si>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</si>
  <si>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</si>
  <si>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</si>
  <si>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</si>
  <si>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</si>
  <si>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</si>
  <si>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</si>
  <si>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</si>
  <si>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</si>
  <si>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</si>
  <si>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</si>
  <si>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</si>
  <si>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</si>
  <si>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</si>
  <si>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</si>
  <si>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</si>
  <si>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</si>
  <si>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</si>
  <si>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</si>
  <si>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</si>
  <si>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</si>
  <si>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</si>
  <si>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</si>
  <si>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</si>
  <si>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</si>
  <si>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</si>
  <si>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</si>
  <si>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</si>
  <si>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</si>
  <si>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</si>
  <si>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</si>
  <si>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</si>
  <si>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</si>
  <si>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</si>
  <si>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</si>
  <si>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</si>
  <si>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</si>
  <si>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</si>
  <si>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</si>
  <si>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</si>
  <si>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</si>
  <si>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</si>
  <si>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</si>
  <si>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</si>
  <si>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</si>
  <si>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</si>
  <si>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</si>
  <si>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</si>
  <si>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</si>
  <si>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</si>
  <si>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</si>
  <si>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</si>
  <si>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</si>
  <si>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</si>
  <si>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</si>
  <si>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</si>
  <si>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</si>
  <si>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</si>
  <si>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</si>
  <si>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</si>
  <si>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</si>
  <si>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</si>
  <si>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</si>
  <si>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</si>
  <si>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</si>
  <si>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</si>
  <si>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</si>
  <si>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</si>
  <si>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</si>
  <si>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</si>
  <si>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</si>
  <si>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</si>
  <si>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</si>
  <si>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</si>
  <si>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</si>
  <si>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</si>
  <si>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</si>
  <si>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</si>
  <si>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</si>
  <si>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</si>
  <si>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</si>
  <si>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</si>
  <si>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</si>
  <si>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</si>
  <si>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</si>
  <si>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</si>
  <si>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</si>
  <si>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</si>
  <si>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</si>
  <si>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</si>
  <si>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</si>
  <si>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</si>
  <si>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</si>
  <si>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</si>
  <si>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</si>
  <si>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</si>
  <si>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</si>
  <si>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</si>
  <si>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</si>
  <si>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</si>
  <si>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</si>
  <si>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</si>
  <si>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</si>
  <si>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</si>
  <si>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</si>
  <si>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</si>
  <si>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</si>
  <si>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</si>
  <si>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</si>
  <si>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</si>
  <si>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</si>
  <si>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</si>
  <si>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</si>
  <si>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</si>
  <si>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</si>
  <si>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</si>
  <si>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</si>
  <si>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</si>
  <si>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</si>
  <si>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</si>
  <si>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</si>
  <si>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</si>
  <si>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</si>
  <si>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</si>
  <si>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</si>
  <si>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</si>
  <si>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</si>
  <si>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</si>
  <si>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</si>
  <si>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</si>
  <si>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</si>
  <si>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</si>
  <si>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</si>
  <si>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</si>
  <si>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</si>
  <si>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</si>
  <si>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</si>
  <si>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</si>
  <si>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</si>
  <si>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</si>
  <si>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</si>
  <si>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</si>
  <si>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</si>
  <si>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</si>
  <si>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</si>
  <si>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</si>
  <si>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</si>
  <si>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</si>
  <si>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</si>
  <si>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</si>
  <si>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</si>
  <si>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</si>
  <si>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</si>
  <si>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</si>
  <si>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</si>
  <si>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</si>
  <si>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</si>
  <si>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</si>
  <si>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</si>
  <si>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</si>
  <si>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</si>
  <si>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</si>
  <si>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</si>
  <si>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</si>
  <si>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</si>
  <si>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</si>
  <si>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</si>
  <si>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</si>
  <si>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</si>
  <si>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</si>
  <si>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</si>
  <si>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</si>
  <si>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</si>
  <si>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</si>
  <si>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</si>
  <si>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</si>
  <si>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</si>
  <si>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</si>
  <si>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</si>
  <si>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</si>
  <si>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</si>
  <si>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</si>
  <si>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</si>
  <si>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</si>
  <si>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</si>
  <si>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</si>
  <si>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</si>
  <si>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</si>
  <si>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</si>
  <si>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</si>
  <si>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</si>
  <si>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</si>
  <si>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</si>
  <si>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</si>
  <si>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</si>
  <si>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</si>
  <si>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</si>
  <si>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</si>
  <si>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</si>
  <si>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</si>
  <si>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</si>
  <si>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</si>
  <si>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</si>
  <si>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</si>
  <si>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</si>
  <si>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</si>
  <si>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</si>
  <si>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</si>
  <si>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</si>
  <si>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</si>
  <si>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</si>
  <si>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</si>
  <si>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</si>
  <si>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</si>
  <si>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</si>
  <si>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</si>
  <si>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</si>
  <si>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</si>
  <si>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</si>
  <si>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</si>
  <si>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</si>
  <si>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</si>
  <si>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</si>
  <si>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</si>
  <si>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</si>
  <si>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</si>
  <si>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</si>
  <si>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</si>
  <si>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</si>
  <si>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</si>
  <si>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</si>
  <si>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</si>
  <si>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</si>
  <si>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</si>
  <si>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</si>
  <si>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</si>
  <si>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</si>
  <si>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</si>
  <si>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</si>
  <si>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</si>
  <si>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</si>
  <si>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</si>
  <si>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</si>
  <si>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</si>
  <si>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</si>
  <si>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</si>
  <si>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</si>
  <si>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</si>
  <si>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</si>
  <si>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</si>
  <si>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</si>
  <si>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</si>
  <si>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</si>
  <si>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</si>
  <si>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</si>
  <si>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</si>
  <si>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</si>
  <si>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</si>
  <si>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</si>
  <si>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</si>
  <si>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</si>
  <si>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</si>
  <si>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</si>
  <si>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</si>
  <si>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</si>
  <si>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</si>
  <si>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</si>
  <si>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</si>
  <si>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</si>
  <si>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</si>
  <si>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</si>
  <si>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</si>
  <si>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</si>
  <si>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</si>
  <si>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</si>
  <si>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</si>
  <si>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</si>
  <si>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</si>
  <si>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</si>
  <si>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</si>
  <si>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</si>
  <si>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</si>
  <si>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</si>
  <si>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</si>
  <si>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</si>
  <si>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</si>
  <si>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</si>
  <si>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</si>
  <si>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</si>
  <si>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</si>
  <si>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</si>
  <si>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</si>
  <si>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</si>
  <si>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</si>
  <si>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</si>
  <si>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</si>
  <si>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</si>
  <si>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</si>
  <si>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</si>
  <si>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</si>
  <si>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</si>
  <si>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</si>
  <si>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</si>
  <si>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</si>
  <si>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</si>
  <si>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</si>
  <si>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</si>
  <si>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</si>
  <si>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</si>
  <si>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</si>
  <si>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</si>
  <si>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</si>
  <si>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</si>
  <si>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</si>
  <si>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</si>
  <si>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</si>
  <si>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</si>
  <si>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</si>
  <si>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</si>
  <si>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</si>
  <si>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</si>
  <si>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</si>
  <si>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</si>
  <si>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</si>
  <si>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</si>
  <si>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</si>
  <si>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</si>
  <si>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</si>
  <si>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</si>
  <si>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</si>
  <si>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</si>
  <si>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</si>
  <si>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</si>
  <si>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</si>
  <si>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</si>
  <si>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</si>
  <si>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</si>
  <si>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</si>
  <si>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</si>
  <si>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</si>
  <si>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</si>
  <si>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</si>
  <si>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</si>
  <si>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</si>
  <si>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</si>
  <si>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</si>
  <si>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</si>
  <si>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</si>
  <si>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</si>
  <si>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</si>
  <si>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</si>
  <si>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</si>
  <si>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</si>
  <si>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</si>
  <si>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</si>
  <si>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</si>
  <si>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</si>
  <si>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</si>
  <si>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</si>
  <si>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</si>
  <si>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</si>
  <si>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</si>
  <si>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</si>
  <si>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</si>
  <si>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</si>
  <si>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</si>
  <si>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</si>
  <si>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</si>
  <si>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</si>
  <si>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</si>
  <si>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</si>
  <si>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</si>
  <si>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</si>
  <si>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</si>
  <si>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</si>
  <si>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</si>
  <si>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</si>
  <si>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</si>
  <si>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</si>
  <si>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</si>
  <si>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</si>
  <si>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</si>
  <si>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</si>
  <si>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</si>
  <si>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</si>
  <si>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</si>
  <si>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</si>
  <si>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</si>
  <si>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</si>
  <si>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</si>
  <si>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</si>
  <si>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</si>
  <si>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</si>
  <si>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</si>
  <si>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</si>
  <si>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</si>
  <si>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</si>
  <si>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</si>
  <si>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</si>
  <si>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</si>
  <si>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</si>
  <si>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</si>
  <si>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</si>
  <si>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</si>
  <si>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</si>
  <si>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</si>
  <si>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</si>
  <si>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</si>
  <si>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</si>
  <si>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</si>
  <si>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</si>
  <si>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</si>
  <si>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</si>
  <si>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</si>
  <si>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</si>
  <si>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</si>
  <si>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</si>
  <si>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</si>
  <si>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</si>
  <si>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</si>
  <si>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</si>
  <si>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</si>
  <si>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</si>
  <si>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</si>
  <si>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</si>
  <si>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</si>
  <si>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</si>
  <si>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</si>
  <si>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</si>
  <si>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</si>
  <si>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</si>
  <si>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</si>
  <si>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</si>
  <si>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</si>
  <si>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</si>
  <si>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</si>
  <si>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</si>
  <si>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</si>
  <si>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</si>
  <si>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</si>
  <si>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</si>
  <si>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</si>
  <si>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</si>
  <si>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</si>
  <si>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</si>
  <si>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</si>
  <si>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</si>
  <si>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</si>
  <si>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</si>
  <si>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</si>
  <si>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</si>
  <si>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</si>
  <si>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</si>
  <si>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</si>
  <si>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</si>
  <si>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</si>
  <si>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</si>
  <si>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</si>
  <si>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</si>
  <si>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</si>
  <si>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</si>
  <si>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</si>
  <si>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</si>
  <si>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</si>
  <si>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</si>
  <si>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</si>
  <si>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</si>
  <si>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</si>
  <si>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</si>
  <si>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</si>
  <si>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</si>
  <si>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</si>
  <si>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</si>
  <si>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</si>
  <si>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</si>
  <si>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</si>
  <si>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</si>
  <si>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</si>
  <si>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</si>
  <si>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</si>
  <si>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</si>
  <si>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</si>
  <si>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</si>
  <si>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</si>
  <si>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</si>
  <si>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</si>
  <si>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</si>
  <si>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</si>
  <si>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</si>
  <si>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</si>
  <si>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</si>
  <si>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</si>
  <si>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</si>
  <si>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</si>
  <si>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</si>
  <si>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</si>
  <si>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</si>
  <si>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</si>
  <si>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</si>
  <si>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</si>
  <si>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</si>
  <si>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</si>
  <si>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</si>
  <si>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</si>
  <si>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</si>
  <si>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</si>
  <si>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</si>
  <si>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</si>
  <si>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</si>
  <si>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</si>
  <si>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</si>
  <si>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</si>
  <si>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</si>
  <si>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</si>
  <si>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</si>
  <si>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</si>
  <si>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</si>
  <si>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</si>
  <si>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</si>
  <si>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</si>
  <si>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</si>
  <si>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</si>
  <si>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</si>
  <si>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</si>
  <si>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</si>
  <si>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</si>
  <si>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</si>
  <si>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</si>
  <si>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</si>
  <si>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</si>
  <si>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</si>
  <si>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</si>
  <si>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</si>
  <si>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</si>
  <si>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</si>
  <si>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</si>
  <si>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</si>
  <si>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</si>
  <si>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</si>
  <si>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</si>
  <si>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</si>
  <si>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</si>
  <si>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</si>
  <si>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</si>
  <si>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</si>
  <si>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</si>
  <si>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</si>
  <si>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</si>
  <si>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</si>
  <si>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</si>
  <si>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</si>
  <si>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</si>
  <si>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</si>
  <si>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</si>
  <si>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</si>
  <si>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</si>
  <si>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</si>
  <si>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</si>
  <si>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</si>
  <si>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</si>
  <si>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</si>
  <si>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</si>
  <si>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</si>
  <si>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</si>
  <si>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</si>
  <si>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</si>
  <si>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</si>
  <si>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</si>
  <si>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</si>
  <si>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</si>
  <si>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</si>
  <si>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</si>
  <si>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</si>
  <si>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</si>
  <si>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</si>
  <si>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</si>
  <si>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</si>
  <si>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</si>
  <si>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</si>
  <si>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</si>
  <si>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</si>
  <si>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</si>
  <si>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</si>
  <si>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</si>
  <si>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</si>
  <si>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</si>
  <si>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</si>
  <si>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</si>
  <si>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</si>
  <si>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</si>
  <si>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</si>
  <si>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</si>
  <si>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</si>
  <si>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</si>
  <si>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</si>
  <si>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</si>
  <si>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</si>
  <si>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</si>
  <si>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</si>
  <si>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</si>
  <si>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</si>
  <si>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</si>
  <si>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</si>
  <si>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</si>
  <si>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</si>
  <si>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</si>
  <si>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</si>
  <si>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</si>
  <si>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</si>
  <si>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</si>
  <si>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</si>
  <si>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</si>
  <si>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</si>
  <si>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</si>
  <si>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</si>
  <si>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</si>
  <si>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</si>
  <si>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</si>
  <si>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</si>
  <si>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</si>
  <si>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</si>
  <si>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</si>
  <si>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</si>
  <si>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</si>
  <si>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</si>
  <si>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</si>
  <si>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</si>
  <si>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</si>
  <si>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</si>
  <si>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</si>
  <si>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</si>
  <si>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</si>
  <si>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</si>
  <si>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</si>
  <si>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</si>
  <si>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</si>
  <si>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</si>
  <si>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</si>
  <si>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</si>
  <si>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</si>
  <si>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</si>
  <si>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</si>
  <si>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</si>
  <si>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</si>
  <si>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</si>
  <si>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</si>
  <si>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</si>
  <si>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</si>
  <si>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</si>
  <si>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</si>
  <si>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</si>
  <si>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</si>
  <si>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</si>
  <si>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</si>
  <si>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</si>
  <si>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</si>
  <si>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</si>
  <si>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</si>
  <si>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</si>
  <si>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</si>
  <si>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</si>
  <si>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</si>
  <si>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</si>
  <si>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</si>
  <si>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</si>
  <si>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</si>
  <si>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</si>
  <si>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</si>
  <si>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</si>
  <si>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</si>
  <si>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</si>
  <si>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</si>
  <si>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</si>
  <si>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</si>
  <si>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</si>
  <si>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</si>
  <si>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</si>
  <si>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</si>
  <si>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</si>
  <si>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</si>
  <si>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</si>
  <si>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</si>
  <si>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</si>
  <si>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</si>
  <si>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</si>
  <si>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</si>
  <si>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</si>
  <si>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</si>
  <si>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</si>
  <si>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</si>
  <si>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</si>
  <si>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</si>
  <si>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</si>
  <si>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</si>
  <si>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</si>
  <si>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</si>
  <si>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</si>
  <si>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</si>
  <si>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</si>
  <si>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</si>
  <si>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</si>
  <si>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</si>
  <si>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</si>
  <si>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</si>
  <si>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</si>
  <si>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</si>
  <si>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</si>
  <si>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</si>
  <si>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</si>
  <si>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</si>
  <si>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</si>
  <si>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</si>
  <si>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</si>
  <si>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</si>
  <si>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</si>
  <si>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</si>
  <si>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</si>
  <si>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</si>
  <si>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</si>
  <si>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</si>
  <si>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</si>
  <si>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</si>
  <si>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</si>
  <si>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</si>
  <si>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</si>
  <si>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</si>
  <si>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</si>
  <si>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</si>
  <si>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</si>
  <si>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</si>
  <si>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</si>
  <si>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</si>
  <si>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</si>
  <si>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</si>
  <si>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</si>
  <si>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</si>
  <si>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</si>
  <si>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</si>
  <si>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</si>
  <si>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</si>
  <si>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</si>
  <si>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</si>
  <si>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</si>
  <si>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</si>
  <si>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</si>
  <si>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</si>
  <si>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</si>
  <si>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</si>
  <si>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</si>
  <si>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</si>
  <si>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</si>
  <si>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</si>
  <si>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</si>
  <si>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</si>
  <si>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</si>
  <si>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</si>
  <si>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</si>
  <si>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</si>
  <si>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</si>
  <si>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</si>
  <si>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</si>
  <si>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</si>
  <si>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</si>
  <si>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</si>
  <si>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</si>
  <si>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</si>
  <si>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</si>
  <si>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</si>
  <si>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</si>
  <si>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</si>
  <si>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</si>
  <si>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</si>
  <si>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</si>
  <si>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</si>
  <si>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</si>
  <si>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</si>
  <si>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</si>
  <si>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</si>
  <si>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</si>
  <si>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</si>
  <si>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</si>
  <si>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</si>
  <si>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</si>
  <si>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</si>
  <si>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</si>
  <si>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</si>
  <si>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</si>
  <si>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</si>
  <si>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</si>
  <si>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</si>
  <si>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</si>
  <si>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</si>
  <si>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</si>
  <si>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</si>
  <si>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</si>
  <si>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</si>
  <si>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</si>
  <si>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</si>
  <si>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</si>
  <si>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</si>
  <si>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</si>
  <si>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</si>
  <si>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</si>
  <si>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</si>
  <si>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</si>
  <si>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</si>
  <si>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</si>
  <si>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</si>
  <si>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</si>
  <si>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</si>
  <si>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</si>
  <si>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</si>
  <si>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</si>
  <si>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</si>
  <si>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</si>
  <si>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</si>
  <si>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</si>
  <si>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</si>
  <si>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</si>
  <si>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</si>
  <si>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</si>
  <si>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</si>
  <si>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</si>
  <si>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</si>
  <si>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</si>
  <si>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</si>
  <si>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</si>
  <si>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</si>
  <si>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</si>
  <si>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</si>
  <si>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</si>
  <si>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</si>
  <si>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</si>
  <si>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</si>
  <si>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</si>
  <si>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</si>
  <si>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</si>
  <si>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</si>
  <si>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</si>
  <si>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</si>
  <si>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</si>
  <si>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</si>
  <si>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</si>
  <si>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</si>
  <si>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</si>
  <si>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E-tec Interconnect Asia Co., Ltd. / E-tec Interconnect AG / EMC electro mechanical components GmbH</t>
    <phoneticPr fontId="102" type="noConversion"/>
  </si>
  <si>
    <t>7F, No. 69, Sec.2,Guangfu Rd, Sanchong Dist., New Taipei City, Taiwan, R.O.C. Zip code: 24158</t>
    <phoneticPr fontId="6" type="noConversion"/>
  </si>
  <si>
    <t>Ryan Chou</t>
    <phoneticPr fontId="6" type="noConversion"/>
  </si>
  <si>
    <t>ryan.chou@e-tec-asia.com.tw</t>
    <phoneticPr fontId="6" type="noConversion"/>
  </si>
  <si>
    <t xml:space="preserve">886-2-2999-2726 </t>
    <phoneticPr fontId="6" type="noConversion"/>
  </si>
  <si>
    <t>Engineer</t>
    <phoneticPr fontId="6" type="noConversion"/>
  </si>
  <si>
    <t>The material of plating surface</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</si>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</sst>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新細明體"/>
      <family val="1"/>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xf>
    <xf numFmtId="0" fontId="103" fillId="0" borderId="68" xfId="0" applyFont="1" applyBorder="1" applyAlignment="1" applyProtection="1">
      <alignment horizontal="left"/>
      <protection locked="0"/>
    </xf>
    <xf numFmtId="0" fontId="103" fillId="0" borderId="69" xfId="0" applyFont="1" applyBorder="1" applyAlignment="1" applyProtection="1">
      <alignment horizontal="left"/>
      <protection locked="0"/>
    </xf>
    <xf numFmtId="0" fontId="103" fillId="0" borderId="70" xfId="0"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6">
    <dxf>
      <fill>
        <patternFill>
          <bgColor rgb="FFFF000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CAEAC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44"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7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33.75">
      <c r="A13" s="301"/>
      <c r="B13" s="2">
        <v>1</v>
      </c>
      <c r="C13" s="27" t="s">
        <v>1057</v>
      </c>
      <c r="D13" s="28" t="s">
        <v>847</v>
      </c>
      <c r="E13" s="163" t="s">
        <v>824</v>
      </c>
      <c r="F13" s="163"/>
      <c r="G13" s="25"/>
    </row>
    <row r="14" spans="1:7" ht="33.75">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5" customHeight="1">
      <c r="A29" s="301"/>
      <c r="B29" s="314"/>
      <c r="C29" s="308"/>
      <c r="D29" s="311"/>
      <c r="E29" s="299"/>
      <c r="F29" s="165" t="s">
        <v>57</v>
      </c>
      <c r="G29" s="25"/>
    </row>
    <row r="30" spans="1:7" ht="62.4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26.75">
      <c r="A36" s="301"/>
      <c r="B36" s="315"/>
      <c r="C36" s="309"/>
      <c r="D36" s="312"/>
      <c r="E36" s="300"/>
      <c r="F36" s="166" t="s">
        <v>65</v>
      </c>
      <c r="G36" s="25"/>
    </row>
    <row r="37" spans="1:7" ht="112.5">
      <c r="A37" s="301"/>
      <c r="B37" s="141">
        <v>3.01</v>
      </c>
      <c r="C37" s="142" t="s">
        <v>66</v>
      </c>
      <c r="D37" s="28" t="s">
        <v>2203</v>
      </c>
      <c r="E37" s="167" t="s">
        <v>1294</v>
      </c>
      <c r="F37" s="168" t="s">
        <v>1396</v>
      </c>
      <c r="G37" s="25"/>
    </row>
    <row r="38" spans="1:7" ht="101.25">
      <c r="A38" s="301"/>
      <c r="B38" s="141">
        <v>3.02</v>
      </c>
      <c r="C38" s="142" t="s">
        <v>1326</v>
      </c>
      <c r="D38" s="28" t="s">
        <v>2204</v>
      </c>
      <c r="E38" s="167" t="s">
        <v>1341</v>
      </c>
      <c r="F38" s="168" t="s">
        <v>1397</v>
      </c>
      <c r="G38" s="25"/>
    </row>
    <row r="39" spans="1:7" ht="101.25">
      <c r="A39" s="301"/>
      <c r="B39" s="150">
        <v>4</v>
      </c>
      <c r="C39" s="149" t="s">
        <v>1492</v>
      </c>
      <c r="D39" s="28" t="s">
        <v>2205</v>
      </c>
      <c r="E39" s="27" t="s">
        <v>2151</v>
      </c>
      <c r="F39" s="27" t="s">
        <v>1493</v>
      </c>
      <c r="G39" s="25"/>
    </row>
    <row r="40" spans="1:7" ht="56.25">
      <c r="A40" s="301"/>
      <c r="B40" s="141">
        <v>4.01</v>
      </c>
      <c r="C40" s="149" t="s">
        <v>1492</v>
      </c>
      <c r="D40" s="28" t="s">
        <v>2207</v>
      </c>
      <c r="E40" s="27" t="s">
        <v>2163</v>
      </c>
      <c r="F40" s="27" t="s">
        <v>2167</v>
      </c>
      <c r="G40" s="25"/>
    </row>
    <row r="41" spans="1:7" ht="56.25">
      <c r="A41" s="301"/>
      <c r="B41" s="141" t="s">
        <v>2194</v>
      </c>
      <c r="C41" s="149" t="s">
        <v>1492</v>
      </c>
      <c r="D41" s="28" t="s">
        <v>2206</v>
      </c>
      <c r="E41" s="27" t="s">
        <v>2197</v>
      </c>
      <c r="F41" s="27" t="s">
        <v>2195</v>
      </c>
      <c r="G41" s="25"/>
    </row>
    <row r="42" spans="1:7" ht="56.25">
      <c r="A42" s="301"/>
      <c r="B42" s="141" t="s">
        <v>2228</v>
      </c>
      <c r="C42" s="149" t="s">
        <v>1492</v>
      </c>
      <c r="D42" s="28" t="s">
        <v>2233</v>
      </c>
      <c r="E42" s="27" t="s">
        <v>2196</v>
      </c>
      <c r="F42" s="27" t="s">
        <v>2229</v>
      </c>
      <c r="G42" s="25"/>
    </row>
    <row r="43" spans="1:7" ht="123.75">
      <c r="A43" s="301"/>
      <c r="B43" s="160">
        <v>4.0999999999999996</v>
      </c>
      <c r="C43" s="149" t="s">
        <v>2232</v>
      </c>
      <c r="D43" s="161">
        <v>42867</v>
      </c>
      <c r="E43" s="169" t="s">
        <v>2235</v>
      </c>
      <c r="F43" s="27" t="s">
        <v>2234</v>
      </c>
      <c r="G43" s="25"/>
    </row>
    <row r="44" spans="1:7" ht="78.75">
      <c r="A44" s="301"/>
      <c r="B44" s="160">
        <v>4.2</v>
      </c>
      <c r="C44" s="149" t="s">
        <v>2232</v>
      </c>
      <c r="D44" s="161">
        <v>42704</v>
      </c>
      <c r="E44" s="169" t="s">
        <v>2431</v>
      </c>
      <c r="F44" s="27" t="s">
        <v>2406</v>
      </c>
      <c r="G44" s="25"/>
    </row>
    <row r="45" spans="1:7" ht="157.5">
      <c r="A45" s="301"/>
      <c r="B45" s="202">
        <v>5</v>
      </c>
      <c r="C45" s="149" t="s">
        <v>2232</v>
      </c>
      <c r="D45" s="161">
        <v>42867</v>
      </c>
      <c r="E45" s="169" t="s">
        <v>12652</v>
      </c>
      <c r="F45" s="27" t="s">
        <v>12374</v>
      </c>
      <c r="G45" s="25"/>
    </row>
    <row r="46" spans="1:7" ht="45">
      <c r="A46" s="301"/>
      <c r="B46" s="160">
        <v>5.01</v>
      </c>
      <c r="C46" s="149" t="s">
        <v>2232</v>
      </c>
      <c r="D46" s="161">
        <v>42907</v>
      </c>
      <c r="E46" s="169" t="s">
        <v>15329</v>
      </c>
      <c r="F46" s="27" t="s">
        <v>12374</v>
      </c>
      <c r="G46" s="25"/>
    </row>
    <row r="47" spans="1:7" ht="67.5">
      <c r="A47" s="301"/>
      <c r="B47" s="160">
        <v>5.0999999999999996</v>
      </c>
      <c r="C47" s="149" t="s">
        <v>2232</v>
      </c>
      <c r="D47" s="161">
        <v>43070</v>
      </c>
      <c r="E47" s="169" t="s">
        <v>12862</v>
      </c>
      <c r="F47" s="27" t="s">
        <v>12863</v>
      </c>
      <c r="G47" s="25"/>
    </row>
    <row r="48" spans="1:7" ht="56.25">
      <c r="A48" s="301"/>
      <c r="B48" s="160">
        <v>5.1100000000000003</v>
      </c>
      <c r="C48" s="149" t="s">
        <v>13097</v>
      </c>
      <c r="D48" s="161">
        <v>43217</v>
      </c>
      <c r="E48" s="169" t="s">
        <v>13199</v>
      </c>
      <c r="F48" s="27" t="s">
        <v>13124</v>
      </c>
      <c r="G48" s="25"/>
    </row>
    <row r="49" spans="1:7" ht="56.25">
      <c r="A49" s="301"/>
      <c r="B49" s="160">
        <v>5.12</v>
      </c>
      <c r="C49" s="149" t="s">
        <v>13097</v>
      </c>
      <c r="D49" s="161">
        <v>43581</v>
      </c>
      <c r="E49" s="169" t="s">
        <v>13199</v>
      </c>
      <c r="F49" s="27" t="s">
        <v>13741</v>
      </c>
      <c r="G49" s="25"/>
    </row>
    <row r="50" spans="1:7" ht="78.75">
      <c r="A50" s="301"/>
      <c r="B50" s="202">
        <v>6</v>
      </c>
      <c r="C50" s="149" t="s">
        <v>13097</v>
      </c>
      <c r="D50" s="161">
        <v>43964</v>
      </c>
      <c r="E50" s="169" t="s">
        <v>13953</v>
      </c>
      <c r="F50" s="27" t="s">
        <v>13744</v>
      </c>
      <c r="G50" s="25"/>
    </row>
    <row r="51" spans="1:7" ht="45">
      <c r="A51" s="301"/>
      <c r="B51" s="160">
        <v>6.01</v>
      </c>
      <c r="C51" s="149" t="s">
        <v>13097</v>
      </c>
      <c r="D51" s="161">
        <v>43970</v>
      </c>
      <c r="E51" s="169" t="s">
        <v>15330</v>
      </c>
      <c r="F51" s="169" t="s">
        <v>13744</v>
      </c>
      <c r="G51" s="25"/>
    </row>
    <row r="52" spans="1:7" ht="45">
      <c r="A52" s="301"/>
      <c r="B52" s="160">
        <v>6.1</v>
      </c>
      <c r="C52" s="149" t="s">
        <v>13097</v>
      </c>
      <c r="D52" s="161">
        <v>44314</v>
      </c>
      <c r="E52" s="169" t="s">
        <v>15323</v>
      </c>
      <c r="F52" s="169" t="s">
        <v>14913</v>
      </c>
      <c r="G52" s="25"/>
    </row>
    <row r="53" spans="1:7" ht="45">
      <c r="A53" s="301"/>
      <c r="B53" s="160">
        <v>6.2</v>
      </c>
      <c r="C53" s="149" t="s">
        <v>13097</v>
      </c>
      <c r="D53" s="161">
        <v>44678</v>
      </c>
      <c r="E53" s="169" t="s">
        <v>15323</v>
      </c>
      <c r="F53" s="169" t="s">
        <v>15322</v>
      </c>
      <c r="G53" s="25"/>
    </row>
    <row r="54" spans="1:7" ht="45">
      <c r="A54" s="301"/>
      <c r="B54" s="160">
        <v>6.21</v>
      </c>
      <c r="C54" s="149" t="s">
        <v>13097</v>
      </c>
      <c r="D54" s="161">
        <v>44687</v>
      </c>
      <c r="E54" s="169" t="s">
        <v>15331</v>
      </c>
      <c r="F54" s="169" t="s">
        <v>15322</v>
      </c>
      <c r="G54" s="25"/>
    </row>
    <row r="55" spans="1:7" ht="45">
      <c r="A55" s="301"/>
      <c r="B55" s="160">
        <v>6.22</v>
      </c>
      <c r="C55" s="149" t="s">
        <v>13097</v>
      </c>
      <c r="D55" s="274">
        <v>44692</v>
      </c>
      <c r="E55" s="169" t="s">
        <v>15330</v>
      </c>
      <c r="F55" s="169" t="s">
        <v>15322</v>
      </c>
      <c r="G55" s="25"/>
    </row>
    <row r="56" spans="1:7" ht="56.25">
      <c r="A56" s="301"/>
      <c r="B56" s="202">
        <v>6.3</v>
      </c>
      <c r="C56" s="149" t="s">
        <v>13097</v>
      </c>
      <c r="D56" s="274">
        <v>45051</v>
      </c>
      <c r="E56" s="169" t="s">
        <v>15590</v>
      </c>
      <c r="F56" s="169" t="s">
        <v>15371</v>
      </c>
      <c r="G56" s="25"/>
    </row>
    <row r="57" spans="1:7" ht="45">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450000000000003" customHeight="1">
      <c r="A59" s="301"/>
      <c r="B59" s="202">
        <v>6.5</v>
      </c>
      <c r="C59" s="149" t="s">
        <v>13097</v>
      </c>
      <c r="D59" s="274">
        <v>45772</v>
      </c>
      <c r="E59" s="169" t="s">
        <v>15669</v>
      </c>
      <c r="F59" s="169" t="s">
        <v>15720</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61633F-6D9E-4757-B473-9ACCA1487587}"/>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AC24295-F030-4AEE-B4F2-52465B5ED39B}"/>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election activeCell="D4" sqref="D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1" zoomScalePageLayoutView="70" workbookViewId="0">
      <selection activeCell="B93" sqref="B9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6"/>
      <c r="G3" s="366"/>
      <c r="H3" s="366"/>
      <c r="I3" s="152"/>
      <c r="J3" s="138" t="s">
        <v>15733</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15817</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8" t="s">
        <v>481</v>
      </c>
      <c r="E9" s="369"/>
      <c r="F9" s="369"/>
      <c r="G9" s="37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6.5">
      <c r="A11" s="38"/>
      <c r="B11" s="373"/>
      <c r="C11" s="122"/>
      <c r="D11" s="338" t="str">
        <f ca="1">IF(D9=Q9,OFFSET(L!$C$1,MATCH("Declaration"&amp;ADDRESS(ROW(),COLUMN(),4),L!$A:$A,0)-1,SL,,),"")</f>
        <v/>
      </c>
      <c r="E11" s="339"/>
      <c r="F11" s="339"/>
      <c r="G11" s="339"/>
      <c r="H11" s="339"/>
      <c r="I11" s="339"/>
      <c r="J11" s="34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6"/>
      <c r="E12" s="347"/>
      <c r="F12" s="347"/>
      <c r="G12" s="347"/>
      <c r="H12" s="347"/>
      <c r="I12" s="347"/>
      <c r="J12" s="34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6"/>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9" t="s">
        <v>15818</v>
      </c>
      <c r="E14" s="390"/>
      <c r="F14" s="390"/>
      <c r="G14" s="390"/>
      <c r="H14" s="390"/>
      <c r="I14" s="390"/>
      <c r="J14" s="39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5" t="s">
        <v>15819</v>
      </c>
      <c r="E15" s="392"/>
      <c r="F15" s="392"/>
      <c r="G15" s="392"/>
      <c r="H15" s="392"/>
      <c r="I15" s="392"/>
      <c r="J15" s="33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5" t="s">
        <v>15820</v>
      </c>
      <c r="E16" s="392"/>
      <c r="F16" s="392"/>
      <c r="G16" s="392"/>
      <c r="H16" s="392"/>
      <c r="I16" s="392"/>
      <c r="J16" s="33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5" t="s">
        <v>15821</v>
      </c>
      <c r="E17" s="392"/>
      <c r="F17" s="392"/>
      <c r="G17" s="392"/>
      <c r="H17" s="392"/>
      <c r="I17" s="392"/>
      <c r="J17" s="33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5" t="s">
        <v>15819</v>
      </c>
      <c r="E18" s="392"/>
      <c r="F18" s="392"/>
      <c r="G18" s="392"/>
      <c r="H18" s="392"/>
      <c r="I18" s="392"/>
      <c r="J18" s="33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5" t="s">
        <v>15822</v>
      </c>
      <c r="E19" s="392"/>
      <c r="F19" s="392"/>
      <c r="G19" s="392"/>
      <c r="H19" s="392"/>
      <c r="I19" s="392"/>
      <c r="J19" s="33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3" t="s">
        <v>15820</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6.5">
      <c r="A21" s="38"/>
      <c r="B21" s="40" t="str">
        <f ca="1">OFFSET(L!$C$1,MATCH("Declaration"&amp;ADDRESS(ROW(),COLUMN(),4),L!$A:$A,0)-1,SL,,)</f>
        <v>Phone - Authorizer:</v>
      </c>
      <c r="C21" s="133"/>
      <c r="D21" s="393" t="s">
        <v>15821</v>
      </c>
      <c r="E21" s="394"/>
      <c r="F21" s="394"/>
      <c r="G21" s="394"/>
      <c r="H21" s="394"/>
      <c r="I21" s="394"/>
      <c r="J21" s="3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4">
        <v>45785</v>
      </c>
      <c r="E22" s="37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6" t="str">
        <f ca="1">OFFSET(L!$C$1,MATCH("Declaration"&amp;ADDRESS(ROW(),COLUMN(),4),L!$A:$A,0)-1,SL,,)</f>
        <v>Answer the following questions 1 - 8 based on the declaration scope indicated above</v>
      </c>
      <c r="C24" s="376"/>
      <c r="D24" s="376"/>
      <c r="E24" s="376"/>
      <c r="F24" s="376"/>
      <c r="G24" s="376"/>
      <c r="H24" s="376"/>
      <c r="I24" s="376"/>
      <c r="J24" s="37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2" t="s">
        <v>476</v>
      </c>
      <c r="E26" s="323"/>
      <c r="F26" s="12"/>
      <c r="G26" s="324"/>
      <c r="H26" s="325"/>
      <c r="I26" s="325"/>
      <c r="J26" s="32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2" t="s">
        <v>475</v>
      </c>
      <c r="E27" s="323"/>
      <c r="F27" s="12"/>
      <c r="G27" s="324" t="s">
        <v>15823</v>
      </c>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2" t="s">
        <v>475</v>
      </c>
      <c r="E28" s="323"/>
      <c r="F28" s="12"/>
      <c r="G28" s="324" t="s">
        <v>15823</v>
      </c>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2" t="s">
        <v>476</v>
      </c>
      <c r="E29" s="323"/>
      <c r="F29" s="12"/>
      <c r="G29" s="324"/>
      <c r="H29" s="325"/>
      <c r="I29" s="325"/>
      <c r="J29" s="32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1"/>
      <c r="E32" s="342"/>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2" t="s">
        <v>475</v>
      </c>
      <c r="E33" s="323"/>
      <c r="F33" s="47"/>
      <c r="G33" s="324" t="s">
        <v>15823</v>
      </c>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2" t="s">
        <v>475</v>
      </c>
      <c r="E34" s="323"/>
      <c r="F34" s="47"/>
      <c r="G34" s="324" t="s">
        <v>15823</v>
      </c>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2"/>
      <c r="E35" s="323"/>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45"/>
      <c r="I37" s="345"/>
      <c r="J37" s="345"/>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2"/>
      <c r="E38" s="323"/>
      <c r="F38" s="47"/>
      <c r="G38" s="324"/>
      <c r="H38" s="325"/>
      <c r="I38" s="325"/>
      <c r="J38" s="32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2" t="s">
        <v>476</v>
      </c>
      <c r="E39" s="323"/>
      <c r="F39" s="47"/>
      <c r="G39" s="324"/>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2" t="s">
        <v>476</v>
      </c>
      <c r="E40" s="323"/>
      <c r="F40" s="47"/>
      <c r="G40" s="324"/>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2"/>
      <c r="E41" s="323"/>
      <c r="F41" s="47"/>
      <c r="G41" s="324"/>
      <c r="H41" s="325"/>
      <c r="I41" s="325"/>
      <c r="J41" s="32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2"/>
      <c r="E44" s="323"/>
      <c r="F44" s="47"/>
      <c r="G44" s="324"/>
      <c r="H44" s="325"/>
      <c r="I44" s="325"/>
      <c r="J44" s="32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2" t="s">
        <v>476</v>
      </c>
      <c r="E45" s="323"/>
      <c r="F45" s="47"/>
      <c r="G45" s="324"/>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2" t="s">
        <v>476</v>
      </c>
      <c r="E46" s="323"/>
      <c r="F46" s="47"/>
      <c r="G46" s="324"/>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2"/>
      <c r="E47" s="323"/>
      <c r="F47" s="47"/>
      <c r="G47" s="324"/>
      <c r="H47" s="325"/>
      <c r="I47" s="325"/>
      <c r="J47" s="32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2"/>
      <c r="E50" s="323"/>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2" t="s">
        <v>476</v>
      </c>
      <c r="E51" s="323"/>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2" t="s">
        <v>476</v>
      </c>
      <c r="E52" s="323"/>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2"/>
      <c r="E53" s="323"/>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3"/>
      <c r="E56" s="344"/>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3" t="s">
        <v>15824</v>
      </c>
      <c r="E57" s="344"/>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3" t="s">
        <v>15824</v>
      </c>
      <c r="E58" s="344"/>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3"/>
      <c r="E59" s="344"/>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28"/>
      <c r="I61" s="328"/>
      <c r="J61" s="328"/>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1"/>
      <c r="E62" s="342"/>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2" t="s">
        <v>475</v>
      </c>
      <c r="E63" s="323"/>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2" t="s">
        <v>475</v>
      </c>
      <c r="E64" s="323"/>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2"/>
      <c r="E65" s="323"/>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28" t="str">
        <f>IF(Q75="(*)","Click here to enter smelter names","")</f>
        <v/>
      </c>
      <c r="I67" s="328"/>
      <c r="J67" s="328"/>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2"/>
      <c r="E68" s="323"/>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2" t="s">
        <v>475</v>
      </c>
      <c r="E69" s="323"/>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2" t="s">
        <v>475</v>
      </c>
      <c r="E70" s="323"/>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2"/>
      <c r="E71" s="323"/>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7" t="str">
        <f ca="1">OFFSET(L!$C$1,MATCH("Declaration"&amp;ADDRESS(ROW(),COLUMN(),4),L!$A:$A,0)-1,SL,,)</f>
        <v>Answer the Following Questions at a Company Level</v>
      </c>
      <c r="C73" s="327"/>
      <c r="D73" s="327"/>
      <c r="E73" s="327"/>
      <c r="F73" s="327"/>
      <c r="G73" s="327"/>
      <c r="H73" s="327"/>
      <c r="I73" s="327"/>
      <c r="J73" s="32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2" t="s">
        <v>475</v>
      </c>
      <c r="E75" s="323"/>
      <c r="F75" s="57"/>
      <c r="G75" s="324"/>
      <c r="H75" s="325"/>
      <c r="I75" s="325"/>
      <c r="J75" s="32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0"/>
      <c r="H76" s="330"/>
      <c r="I76" s="330"/>
      <c r="J76" s="33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2" t="s">
        <v>476</v>
      </c>
      <c r="E77" s="323"/>
      <c r="F77" s="57"/>
      <c r="G77" s="350"/>
      <c r="H77" s="351"/>
      <c r="I77" s="351"/>
      <c r="J77" s="352"/>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2" t="s">
        <v>475</v>
      </c>
      <c r="E79" s="323"/>
      <c r="F79" s="57"/>
      <c r="G79" s="324"/>
      <c r="H79" s="325"/>
      <c r="I79" s="325"/>
      <c r="J79" s="32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2" t="s">
        <v>475</v>
      </c>
      <c r="E81" s="323"/>
      <c r="F81" s="57"/>
      <c r="G81" s="324"/>
      <c r="H81" s="325"/>
      <c r="I81" s="325"/>
      <c r="J81" s="32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2" t="s">
        <v>14853</v>
      </c>
      <c r="E83" s="323"/>
      <c r="F83" s="57"/>
      <c r="G83" s="324"/>
      <c r="H83" s="325"/>
      <c r="I83" s="325"/>
      <c r="J83" s="32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5" t="s">
        <v>475</v>
      </c>
      <c r="E85" s="336"/>
      <c r="F85" s="57"/>
      <c r="G85" s="324"/>
      <c r="H85" s="325"/>
      <c r="I85" s="325"/>
      <c r="J85" s="32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0"/>
      <c r="H86" s="330"/>
      <c r="I86" s="330"/>
      <c r="J86" s="33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2" t="s">
        <v>475</v>
      </c>
      <c r="E87" s="323"/>
      <c r="F87" s="57"/>
      <c r="G87" s="324"/>
      <c r="H87" s="325"/>
      <c r="I87" s="325"/>
      <c r="J87" s="32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7"/>
      <c r="H88" s="337"/>
      <c r="I88" s="337"/>
      <c r="J88" s="33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2" t="s">
        <v>476</v>
      </c>
      <c r="E89" s="323"/>
      <c r="F89" s="57"/>
      <c r="G89" s="324"/>
      <c r="H89" s="325"/>
      <c r="I89" s="325"/>
      <c r="J89" s="32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4" t="str">
        <f>IF(OR($D$8="",$I$3=""),"","Click here to check required fields completion")</f>
        <v/>
      </c>
      <c r="C90" s="334"/>
      <c r="D90" s="334"/>
      <c r="E90" s="334"/>
      <c r="F90" s="334"/>
      <c r="G90" s="334"/>
      <c r="H90" s="334"/>
      <c r="I90" s="334"/>
      <c r="J90" s="334"/>
      <c r="K90" s="36"/>
      <c r="L90" s="100"/>
      <c r="P90" s="3"/>
      <c r="Q90" s="3"/>
      <c r="R90" s="3"/>
      <c r="S90" s="3"/>
      <c r="T90" s="3"/>
      <c r="U90" s="3"/>
      <c r="V90" s="3"/>
      <c r="W90" s="3"/>
      <c r="X90" s="3"/>
      <c r="Y90" s="3"/>
      <c r="Z90" s="3"/>
      <c r="AA90" s="3"/>
      <c r="AB90" s="3"/>
      <c r="AC90" s="3"/>
      <c r="AD90" s="3"/>
      <c r="AE90" s="3"/>
      <c r="AF90" s="3"/>
      <c r="AG90" s="3"/>
      <c r="AH90" s="3"/>
    </row>
    <row r="91" spans="1:34" ht="15.75" thickBot="1">
      <c r="A91" s="332" t="str">
        <f ca="1">OFFSET(L!$C$1,MATCH("General"&amp;"Cpy",L!$A:$A,0)-1,SL,,)</f>
        <v>© 2025 Responsible Minerals Initiative. All rights reserved.</v>
      </c>
      <c r="B91" s="333"/>
      <c r="C91" s="333"/>
      <c r="D91" s="333"/>
      <c r="E91" s="333"/>
      <c r="F91" s="333"/>
      <c r="G91" s="333"/>
      <c r="H91" s="333"/>
      <c r="I91" s="333"/>
      <c r="J91" s="33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
      </c>
    </row>
    <row r="103" spans="2:7" ht="15.75" hidden="1">
      <c r="B103" s="236" t="s">
        <v>2435</v>
      </c>
      <c r="D103" s="281" t="str">
        <f>IF(AND(OR($D$28="Yes",$D$28=""),OR($D$34="Yes",$D$34="")),"No","")</f>
        <v>No</v>
      </c>
      <c r="E103" s="281" t="str">
        <f>IF(AND(OR($D$27="Yes",$D$27=""),OR($D$33="Yes",$D$33="")),"Greater than 90%","")</f>
        <v>Greater than 90%</v>
      </c>
      <c r="G103" s="281" t="str">
        <f>IF(OR($D$29="Yes",$D$29=""),"No","")</f>
        <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
      </c>
      <c r="E105" s="281" t="str">
        <f>IF(AND(OR($D$27="Yes",$D$27=""),OR($D$33="Yes",$D$33="")),"Greater than 50%","")</f>
        <v>Greater than 50%</v>
      </c>
    </row>
    <row r="106" spans="2:7" ht="15.75" hidden="1">
      <c r="B106" s="236" t="s">
        <v>12341</v>
      </c>
      <c r="D106" s="281" t="str">
        <f>IF(AND(OR($D$29="Yes",$D$29=""),OR($D$35="Yes",$D$35="")),"No","")</f>
        <v/>
      </c>
      <c r="E106" s="281" t="str">
        <f>IF(AND(OR($D$27="Yes",$D$27=""),OR($D$33="Yes",$D$33="")),"50% or less","")</f>
        <v>50% or less</v>
      </c>
    </row>
    <row r="107" spans="2:7" ht="15.75" hidden="1">
      <c r="B107" s="236" t="s">
        <v>476</v>
      </c>
      <c r="D107" s="281" t="str">
        <f>IF(AND(OR($D$29="Yes",$D$29=""),OR($D$35="Yes",$D$35="")),"Unknown","")</f>
        <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85" priority="166" stopIfTrue="1">
      <formula>IF($D$22="",TRUE)</formula>
    </cfRule>
  </conditionalFormatting>
  <conditionalFormatting sqref="D26:E26">
    <cfRule type="expression" dxfId="84" priority="144" stopIfTrue="1">
      <formula>IF($D$26="",TRUE)</formula>
    </cfRule>
  </conditionalFormatting>
  <conditionalFormatting sqref="D27:E27">
    <cfRule type="expression" dxfId="83" priority="151" stopIfTrue="1">
      <formula>IF($D$27="",TRUE)</formula>
    </cfRule>
  </conditionalFormatting>
  <conditionalFormatting sqref="D28:E28">
    <cfRule type="expression" dxfId="82" priority="152" stopIfTrue="1">
      <formula>IF($D$28="",TRUE)</formula>
    </cfRule>
  </conditionalFormatting>
  <conditionalFormatting sqref="D29:E29">
    <cfRule type="expression" dxfId="81" priority="153" stopIfTrue="1">
      <formula>IF($D$29="",TRUE)</formula>
    </cfRule>
  </conditionalFormatting>
  <conditionalFormatting sqref="D32:E32">
    <cfRule type="expression" dxfId="80" priority="62" stopIfTrue="1">
      <formula>IF(AND(OR($D$26="Yes",$D$26=""),$D$32=""),1,0)</formula>
    </cfRule>
    <cfRule type="expression" dxfId="79" priority="149" stopIfTrue="1">
      <formula>$P$26=""</formula>
    </cfRule>
  </conditionalFormatting>
  <conditionalFormatting sqref="D33:E33">
    <cfRule type="expression" dxfId="78" priority="50" stopIfTrue="1">
      <formula>$P$27=""</formula>
    </cfRule>
    <cfRule type="expression" dxfId="77" priority="49" stopIfTrue="1">
      <formula>IF(AND(OR($D$27="Yes",$D$27=""),$D$33=""),1,0)</formula>
    </cfRule>
  </conditionalFormatting>
  <conditionalFormatting sqref="D34:E34">
    <cfRule type="expression" dxfId="76" priority="8" stopIfTrue="1">
      <formula>IF(AND(OR($D$28="Yes",$D$28=""),$D$34=""),1,0)</formula>
    </cfRule>
    <cfRule type="expression" dxfId="75" priority="9" stopIfTrue="1">
      <formula>$P$28=""</formula>
    </cfRule>
  </conditionalFormatting>
  <conditionalFormatting sqref="D35:E35">
    <cfRule type="expression" dxfId="74" priority="46" stopIfTrue="1">
      <formula>IF(AND(OR($D$29="Yes",$D$29=""),$D$35=""),1,0)</formula>
    </cfRule>
    <cfRule type="expression" dxfId="73" priority="170" stopIfTrue="1">
      <formula>$P$29=""</formula>
    </cfRule>
  </conditionalFormatting>
  <conditionalFormatting sqref="D38:E38 D44:E44 D50:E50 D56:E56 D62:E62 D68:E68">
    <cfRule type="expression" dxfId="72" priority="25" stopIfTrue="1">
      <formula>$P$26=""</formula>
    </cfRule>
    <cfRule type="expression" dxfId="71" priority="26" stopIfTrue="1">
      <formula>$P$32=""</formula>
    </cfRule>
  </conditionalFormatting>
  <conditionalFormatting sqref="D38:E38">
    <cfRule type="expression" dxfId="70" priority="61" stopIfTrue="1">
      <formula>IF(AND(OR($D$26="Yes",$D$26=""),OR($D$32="Yes",$D$32=""),D38=""),1,0)</formula>
    </cfRule>
  </conditionalFormatting>
  <conditionalFormatting sqref="D39:E39 D45:E45 D51:E51 D57:E57 D63:E63 D69:E69">
    <cfRule type="expression" dxfId="69" priority="19" stopIfTrue="1">
      <formula>$P$33=""</formula>
    </cfRule>
    <cfRule type="expression" dxfId="68" priority="20" stopIfTrue="1">
      <formula>$P$39=""</formula>
    </cfRule>
  </conditionalFormatting>
  <conditionalFormatting sqref="D39:E39">
    <cfRule type="expression" dxfId="67" priority="57" stopIfTrue="1">
      <formula>IF(AND(OR($D$27="Yes",$D$27=""),OR($D$33="Yes",$D$33=""),D39=""),1,0)</formula>
    </cfRule>
  </conditionalFormatting>
  <conditionalFormatting sqref="D40:E40 D46:E46 D52:E52 D58:E58 D64:E64 D70:E70">
    <cfRule type="expression" dxfId="66" priority="14" stopIfTrue="1">
      <formula>$P$28=""</formula>
    </cfRule>
    <cfRule type="expression" dxfId="65" priority="15" stopIfTrue="1">
      <formula>$P$34=""</formula>
    </cfRule>
  </conditionalFormatting>
  <conditionalFormatting sqref="D40:E40">
    <cfRule type="expression" dxfId="64" priority="56" stopIfTrue="1">
      <formula>IF(AND(OR($D$28="Yes",$D$28=""),OR($D$34="Yes",$D$34=""),D40=""),1,0)</formula>
    </cfRule>
  </conditionalFormatting>
  <conditionalFormatting sqref="D41:E41 D47:E47 D53:E53 D59:E59 D65:E65 D71:E71">
    <cfRule type="expression" dxfId="63" priority="10" stopIfTrue="1">
      <formula>$P$29=""</formula>
    </cfRule>
    <cfRule type="expression" dxfId="62" priority="11" stopIfTrue="1">
      <formula>$P$35=""</formula>
    </cfRule>
  </conditionalFormatting>
  <conditionalFormatting sqref="D41:E41">
    <cfRule type="expression" dxfId="61" priority="172" stopIfTrue="1">
      <formula>IF(AND(OR($D$29="Yes",$D$29=""),OR($D$35="Yes",$D$35=""),D41=""),1,0)</formula>
    </cfRule>
  </conditionalFormatting>
  <conditionalFormatting sqref="D44:E44">
    <cfRule type="expression" dxfId="60" priority="60" stopIfTrue="1">
      <formula>IF(AND(OR($D$26="Yes",$D$26=""),OR($D$32="Yes",$D$32=""),D44=""),1,0)</formula>
    </cfRule>
  </conditionalFormatting>
  <conditionalFormatting sqref="D45:E45">
    <cfRule type="expression" dxfId="59" priority="22" stopIfTrue="1">
      <formula>IF(AND(OR($D$27="Yes",$D$27=""),OR($D$33="Yes",$D$33=""),D45=""),1,0)</formula>
    </cfRule>
  </conditionalFormatting>
  <conditionalFormatting sqref="D46:E46">
    <cfRule type="expression" dxfId="58" priority="47" stopIfTrue="1">
      <formula>IF(AND(OR($D$28="Yes",$D$28=""),OR($D$34="Yes",$D$34=""),D46=""),1,0)</formula>
    </cfRule>
  </conditionalFormatting>
  <conditionalFormatting sqref="D47:E47">
    <cfRule type="expression" dxfId="57" priority="55" stopIfTrue="1">
      <formula>IF(AND(OR($D$29="Yes",$D$29=""),OR($D$35="Yes",$D$35=""),D47=""),1,0)</formula>
    </cfRule>
  </conditionalFormatting>
  <conditionalFormatting sqref="D50:E50">
    <cfRule type="expression" dxfId="56" priority="28" stopIfTrue="1">
      <formula>IF(AND(OR($D$26="Yes",$D$26=""),OR($D$32="Yes",$D$32=""),D50=""),1,0)</formula>
    </cfRule>
  </conditionalFormatting>
  <conditionalFormatting sqref="D51:E51">
    <cfRule type="expression" dxfId="55" priority="167" stopIfTrue="1">
      <formula>IF(AND(OR($D$27="Yes",$D$27=""),OR($D$33="Yes",$D$33=""),D51=""),1,0)</formula>
    </cfRule>
  </conditionalFormatting>
  <conditionalFormatting sqref="D52:E52">
    <cfRule type="expression" dxfId="54" priority="18" stopIfTrue="1">
      <formula>IF(AND(OR($D$28="Yes",$D$28=""),OR($D$34="Yes",$D$34=""),D52=""),1,0)</formula>
    </cfRule>
  </conditionalFormatting>
  <conditionalFormatting sqref="D53:E53">
    <cfRule type="expression" dxfId="53" priority="41" stopIfTrue="1">
      <formula>IF(AND(OR($D$29="Yes",$D$29=""),OR($D$35="Yes",$D$35=""),D53=""),1,0)</formula>
    </cfRule>
  </conditionalFormatting>
  <conditionalFormatting sqref="D56:E56">
    <cfRule type="expression" dxfId="52" priority="36" stopIfTrue="1">
      <formula>IF(AND(OR($D$26="Yes",$D$26=""),OR($D$32="Yes",$D$32=""),D56=""),1,0)</formula>
    </cfRule>
  </conditionalFormatting>
  <conditionalFormatting sqref="D57:E57">
    <cfRule type="expression" dxfId="51" priority="24" stopIfTrue="1">
      <formula>IF(AND(OR($D$27="Yes",$D$27=""),OR($D$33="Yes",$D$33=""),D57=""),1,0)</formula>
    </cfRule>
  </conditionalFormatting>
  <conditionalFormatting sqref="D58:E58">
    <cfRule type="expression" dxfId="50" priority="17" stopIfTrue="1">
      <formula>IF(AND(OR($D$28="Yes",$D$28=""),OR($D$34="Yes",$D$34=""),D58=""),1,0)</formula>
    </cfRule>
  </conditionalFormatting>
  <conditionalFormatting sqref="D59:E59">
    <cfRule type="expression" dxfId="49" priority="13" stopIfTrue="1">
      <formula>IF(AND(OR($D$29="Yes",$D$29=""),OR($D$35="Yes",$D$35=""),D59=""),1,0)</formula>
    </cfRule>
  </conditionalFormatting>
  <conditionalFormatting sqref="D62:E62">
    <cfRule type="expression" dxfId="48" priority="35" stopIfTrue="1">
      <formula>IF(AND(OR($D$26="Yes",$D$26=""),OR($D$32="Yes",$D$32=""),D62=""),1,0)</formula>
    </cfRule>
  </conditionalFormatting>
  <conditionalFormatting sqref="D63:E63">
    <cfRule type="expression" dxfId="47" priority="21" stopIfTrue="1">
      <formula>IF(AND(OR($D$27="Yes",$D$27=""),OR($D$33="Yes",$D$33=""),D63=""),1,0)</formula>
    </cfRule>
  </conditionalFormatting>
  <conditionalFormatting sqref="D64:E64">
    <cfRule type="expression" dxfId="46" priority="16" stopIfTrue="1">
      <formula>IF(AND(OR($D$28="Yes",$D$28=""),OR($D$34="Yes",$D$34=""),D64=""),1,0)</formula>
    </cfRule>
  </conditionalFormatting>
  <conditionalFormatting sqref="D65:E65">
    <cfRule type="expression" dxfId="45" priority="12" stopIfTrue="1">
      <formula>IF(AND(OR($D$29="Yes",$D$29=""),OR($D$35="Yes",$D$35=""),D65=""),1,0)</formula>
    </cfRule>
  </conditionalFormatting>
  <conditionalFormatting sqref="D68:E68">
    <cfRule type="expression" dxfId="44" priority="27" stopIfTrue="1">
      <formula>IF(AND(OR($D$26="Yes",$D$26=""),OR($D$32="Yes",$D$32=""),D68=""),1,0)</formula>
    </cfRule>
  </conditionalFormatting>
  <conditionalFormatting sqref="D69:E69">
    <cfRule type="expression" dxfId="43" priority="23" stopIfTrue="1">
      <formula>IF(AND(OR($D$27="Yes",$D$27=""),OR($D$33="Yes",$D$33=""),D69=""),1,0)</formula>
    </cfRule>
  </conditionalFormatting>
  <conditionalFormatting sqref="D70:E70">
    <cfRule type="expression" dxfId="42" priority="169" stopIfTrue="1">
      <formula>IF(AND(OR($D$28="Yes",$D$28=""),OR($D$34="Yes",$D$34=""),D70=""),1,0)</formula>
    </cfRule>
  </conditionalFormatting>
  <conditionalFormatting sqref="D71:E71">
    <cfRule type="expression" dxfId="41" priority="171" stopIfTrue="1">
      <formula>IF(AND(OR($D$29="Yes",$D$29=""),OR($D$35="Yes",$D$35=""),D71=""),1,0)</formula>
    </cfRule>
  </conditionalFormatting>
  <conditionalFormatting sqref="D75:E75 D77:E77 D79:E79 D81:E81 D83 D85:E85 D87:E87 D89:E89">
    <cfRule type="expression" dxfId="40" priority="92" stopIfTrue="1">
      <formula>AND(OR($D$26="No",AND($D$26="Yes",$D$32="No")),OR($D$27="No",AND($D$27="Yes",$D$33="No")),OR($D$28="No",AND($D$28="Yes",$D$34="No")),OR($D$29="No",AND($D$29="Yes",$D$35="No")))</formula>
    </cfRule>
    <cfRule type="expression" dxfId="39" priority="93" stopIfTrue="1">
      <formula>IF(D75="",TRUE)</formula>
    </cfRule>
  </conditionalFormatting>
  <conditionalFormatting sqref="D9:G9">
    <cfRule type="expression" dxfId="38" priority="159" stopIfTrue="1">
      <formula>IF($D$9="",TRUE)</formula>
    </cfRule>
  </conditionalFormatting>
  <conditionalFormatting sqref="D10:J10">
    <cfRule type="expression" dxfId="36" priority="173" stopIfTrue="1">
      <formula>IF(AND($D$10="",$D$9=$R$9),TRUE)</formula>
    </cfRule>
    <cfRule type="expression" dxfId="35" priority="63" stopIfTrue="1">
      <formula>IF($D$9=$Q$9,TRUE)</formula>
    </cfRule>
  </conditionalFormatting>
  <conditionalFormatting sqref="G77:J77">
    <cfRule type="expression" dxfId="29" priority="64" stopIfTrue="1">
      <formula>IF(AND($D$77="Yes",$G$77=""),TRUE)</formula>
    </cfRule>
  </conditionalFormatting>
  <conditionalFormatting sqref="G85:J85">
    <cfRule type="expression" dxfId="28" priority="54" stopIfTrue="1">
      <formula>IF(AND($D$85="Yes, using other format (describe)",$G$85=""),TRUE)</formula>
    </cfRule>
  </conditionalFormatting>
  <conditionalFormatting sqref="D8:J8">
    <cfRule type="expression" dxfId="10" priority="7" stopIfTrue="1">
      <formula>IF($D$8="",TRUE)</formula>
    </cfRule>
  </conditionalFormatting>
  <conditionalFormatting sqref="D15:J15">
    <cfRule type="expression" dxfId="9" priority="6" stopIfTrue="1">
      <formula>IF($D$15="",TRUE)</formula>
    </cfRule>
  </conditionalFormatting>
  <conditionalFormatting sqref="D16:J16">
    <cfRule type="expression" dxfId="8" priority="5" stopIfTrue="1">
      <formula>IF($D$16="",TRUE)</formula>
    </cfRule>
  </conditionalFormatting>
  <conditionalFormatting sqref="D17:J17">
    <cfRule type="expression" dxfId="7" priority="4" stopIfTrue="1">
      <formula>IF($D$17="",TRUE)</formula>
    </cfRule>
  </conditionalFormatting>
  <conditionalFormatting sqref="D18:J18">
    <cfRule type="expression" dxfId="6" priority="3" stopIfTrue="1">
      <formula>IF($D$15="",TRUE)</formula>
    </cfRule>
  </conditionalFormatting>
  <conditionalFormatting sqref="D20:J20">
    <cfRule type="expression" dxfId="5" priority="2" stopIfTrue="1">
      <formula>IF($D$20="",TRUE)</formula>
    </cfRule>
  </conditionalFormatting>
  <conditionalFormatting sqref="D21:J21">
    <cfRule type="expression" dxfId="4" priority="1" stopIfTrue="1">
      <formula>IF($D$21="",TRUE)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4" zoomScaleNormal="100" zoomScalePageLayoutView="55" workbookViewId="0">
      <selection activeCell="E21" sqref="E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475</v>
      </c>
    </row>
    <row r="3" spans="1:34" s="221" customFormat="1" ht="177"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2"/>
      <c r="G3" s="380" t="str">
        <f ca="1">OFFSET(L!$C$1,MATCH("General"&amp;"Cpy",L!$A:$A,0)-1,SL,,)</f>
        <v>© 2025 Responsible Minerals Initiative. All rights reserved.</v>
      </c>
      <c r="H3" s="380"/>
      <c r="I3" s="38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2" t="s">
        <v>660</v>
      </c>
      <c r="B5" s="182" t="s">
        <v>1098</v>
      </c>
      <c r="C5" s="186" t="s">
        <v>2452</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IF(C5="",NA(),IF(OR(C5="Smelter not listed",C5="Smelter not yet identified"),MATCH($B5&amp;$D5,'Smelter Look-up'!$J:$J,0),MATCH($B5&amp;$C5,'Smelter Look-up'!$J:$J,0)))</f>
        <v>110</v>
      </c>
      <c r="X5" s="227">
        <f t="shared" ref="X5" ca="1" si="0">IF(AND(C5="Smelter not listed",OR(LEN(D5)=0,LEN(E5)=0)),1,0)</f>
        <v>0</v>
      </c>
      <c r="AB5" s="228" t="str">
        <f t="shared" ref="AB5" si="1">B5&amp;C5</f>
        <v>GoldHeraeus Metals Hong Kong Ltd.</v>
      </c>
    </row>
    <row r="6" spans="1:34" s="227" customFormat="1" ht="20.100000000000001" customHeight="1">
      <c r="A6" s="182" t="s">
        <v>637</v>
      </c>
      <c r="B6" s="182" t="s">
        <v>1098</v>
      </c>
      <c r="C6" s="186" t="s">
        <v>2236</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ref="S6:S37" ca="1" si="2">IF(B6="","",IF(ISERROR(MATCH($E6,CL,0)),"Unknown",INDIRECT("'C'!$A$"&amp;MATCH($E6,CL,0)+1)))</f>
        <v>CH</v>
      </c>
      <c r="T6" s="181" t="str">
        <f ca="1">IF(B6="","",IF(ISERROR(MATCH($J6,SorP!$B$1:$B$6226,0)),"",INDIRECT("'SorP'!$A$"&amp;MATCH($S6&amp;$J6,SorP!C:C,0))))</f>
        <v>CH-TI</v>
      </c>
      <c r="U6" s="201"/>
      <c r="V6" s="226">
        <f>IF(C6="",NA(),IF(OR(C6="Smelter not listed",C6="Smelter not yet identified"),MATCH($B6&amp;$D6,'Smelter Look-up'!$J:$J,0),MATCH($B6&amp;$C6,'Smelter Look-up'!$J:$J,0)))</f>
        <v>28</v>
      </c>
      <c r="X6" s="227">
        <f t="shared" ref="X6:X37" ca="1" si="3">IF(AND(C6="Smelter not listed",OR(LEN(D6)=0,LEN(E6)=0)),1,0)</f>
        <v>0</v>
      </c>
      <c r="AB6" s="228" t="str">
        <f t="shared" ref="AB6:AB37" si="4">B6&amp;C6</f>
        <v>GoldArgor-Heraeus S.A.</v>
      </c>
    </row>
    <row r="7" spans="1:34" s="227" customFormat="1" ht="20.100000000000001" customHeight="1">
      <c r="A7" s="182" t="s">
        <v>1586</v>
      </c>
      <c r="B7" s="182" t="s">
        <v>1098</v>
      </c>
      <c r="C7" s="186" t="s">
        <v>1585</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IF(C7="",NA(),IF(OR(C7="Smelter not listed",C7="Smelter not yet identified"),MATCH($B7&amp;$D7,'Smelter Look-up'!$J:$J,0),MATCH($B7&amp;$C7,'Smelter Look-up'!$J:$J,0)))</f>
        <v>180</v>
      </c>
      <c r="X7" s="227">
        <f t="shared" ca="1" si="3"/>
        <v>0</v>
      </c>
      <c r="AB7" s="228" t="str">
        <f t="shared" si="4"/>
        <v>GoldMetalor Technologies (Suzhou) Ltd.</v>
      </c>
    </row>
    <row r="8" spans="1:34" s="227" customFormat="1" ht="20.100000000000001" customHeight="1">
      <c r="A8" s="182" t="s">
        <v>686</v>
      </c>
      <c r="B8" s="182" t="s">
        <v>1098</v>
      </c>
      <c r="C8" s="186" t="s">
        <v>2105</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c r="R8" s="182" t="str">
        <f ca="1">IF(ISERROR($V8),"",OFFSET('Smelter Look-up'!$C$4,$V8-4,0)&amp;"")</f>
        <v>Metalor Technologies (Hong Kong) Ltd.</v>
      </c>
      <c r="S8" s="181" t="str">
        <f t="shared" ca="1" si="2"/>
        <v>CN</v>
      </c>
      <c r="T8" s="181" t="str">
        <f ca="1">IF(B8="","",IF(ISERROR(MATCH($J8,SorP!$B$1:$B$6226,0)),"",INDIRECT("'SorP'!$A$"&amp;MATCH($S8&amp;$J8,SorP!C:C,0))))</f>
        <v>CN-HK</v>
      </c>
      <c r="U8" s="201"/>
      <c r="V8" s="226">
        <f>IF(C8="",NA(),IF(OR(C8="Smelter not listed",C8="Smelter not yet identified"),MATCH($B8&amp;$D8,'Smelter Look-up'!$J:$J,0),MATCH($B8&amp;$C8,'Smelter Look-up'!$J:$J,0)))</f>
        <v>178</v>
      </c>
      <c r="X8" s="227">
        <f t="shared" ca="1" si="3"/>
        <v>0</v>
      </c>
      <c r="AB8" s="228" t="str">
        <f t="shared" si="4"/>
        <v>GoldMetalor Technologies (Hong Kong) Ltd.</v>
      </c>
    </row>
    <row r="9" spans="1:34" s="227" customFormat="1" ht="20.100000000000001" customHeight="1">
      <c r="A9" s="182" t="s">
        <v>687</v>
      </c>
      <c r="B9" s="182" t="s">
        <v>1098</v>
      </c>
      <c r="C9" s="186" t="s">
        <v>2106</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2"/>
        <v>SG</v>
      </c>
      <c r="T9" s="181" t="str">
        <f ca="1">IF(B9="","",IF(ISERROR(MATCH($J9,SorP!$B$1:$B$6226,0)),"",INDIRECT("'SorP'!$A$"&amp;MATCH($S9&amp;$J9,SorP!C:C,0))))</f>
        <v>SG-05</v>
      </c>
      <c r="U9" s="201"/>
      <c r="V9" s="226">
        <f>IF(C9="",NA(),IF(OR(C9="Smelter not listed",C9="Smelter not yet identified"),MATCH($B9&amp;$D9,'Smelter Look-up'!$J:$J,0),MATCH($B9&amp;$C9,'Smelter Look-up'!$J:$J,0)))</f>
        <v>179</v>
      </c>
      <c r="X9" s="227">
        <f t="shared" ca="1" si="3"/>
        <v>0</v>
      </c>
      <c r="AB9" s="228" t="str">
        <f t="shared" si="4"/>
        <v>GoldMetalor Technologies (Singapore) Pte., Ltd.</v>
      </c>
    </row>
    <row r="10" spans="1:34" s="227" customFormat="1" ht="20.100000000000001" customHeight="1">
      <c r="A10" s="182" t="s">
        <v>688</v>
      </c>
      <c r="B10" s="182" t="s">
        <v>1098</v>
      </c>
      <c r="C10" s="186" t="s">
        <v>2257</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2"/>
        <v>CH</v>
      </c>
      <c r="T10" s="181" t="str">
        <f ca="1">IF(B10="","",IF(ISERROR(MATCH($J10,SorP!$B$1:$B$6226,0)),"",INDIRECT("'SorP'!$A$"&amp;MATCH($S10&amp;$J10,SorP!C:C,0))))</f>
        <v>CH-NE</v>
      </c>
      <c r="U10" s="201"/>
      <c r="V10" s="226">
        <f>IF(C10="",NA(),IF(OR(C10="Smelter not listed",C10="Smelter not yet identified"),MATCH($B10&amp;$D10,'Smelter Look-up'!$J:$J,0),MATCH($B10&amp;$C10,'Smelter Look-up'!$J:$J,0)))</f>
        <v>181</v>
      </c>
      <c r="X10" s="227">
        <f t="shared" ca="1" si="3"/>
        <v>0</v>
      </c>
      <c r="AB10" s="228" t="str">
        <f t="shared" si="4"/>
        <v>GoldMetalor Technologies S.A.</v>
      </c>
    </row>
    <row r="11" spans="1:34" s="227" customFormat="1" ht="20.100000000000001" customHeight="1">
      <c r="A11" s="182" t="s">
        <v>689</v>
      </c>
      <c r="B11" s="182" t="s">
        <v>1098</v>
      </c>
      <c r="C11" s="186" t="s">
        <v>1195</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IF(C11="",NA(),IF(OR(C11="Smelter not listed",C11="Smelter not yet identified"),MATCH($B11&amp;$D11,'Smelter Look-up'!$J:$J,0),MATCH($B11&amp;$C11,'Smelter Look-up'!$J:$J,0)))</f>
        <v>182</v>
      </c>
      <c r="X11" s="227">
        <f t="shared" ca="1" si="3"/>
        <v>0</v>
      </c>
      <c r="AB11" s="228" t="str">
        <f t="shared" si="4"/>
        <v>GoldMetalor USA Refining Corporation</v>
      </c>
    </row>
    <row r="12" spans="1:34" s="227" customFormat="1" ht="20.100000000000001" customHeight="1">
      <c r="A12" s="182" t="s">
        <v>709</v>
      </c>
      <c r="B12" s="182" t="s">
        <v>1098</v>
      </c>
      <c r="C12" s="186" t="s">
        <v>2114</v>
      </c>
      <c r="D12" s="230"/>
      <c r="E12" s="182" t="str">
        <f ca="1">IF(ISERROR($V12),"",OFFSET('Smelter Look-up'!$D$4,$V12-4,0)&amp;"")</f>
        <v>CHINA</v>
      </c>
      <c r="F12" s="182" t="str">
        <f ca="1">IF(ISERROR($V12),"",OFFSET('Smelter Look-up'!$E$4,$V12-4,0))</f>
        <v>CID001622</v>
      </c>
      <c r="G12" s="182" t="str">
        <f ca="1">IF(C12=$X$4,IF(ISERROR($V12),"Enter smelter details","RMI"),IF(ISERROR($V12),"",OFFSET('Smelter Look-up'!$F$4,$V12-4,0)))</f>
        <v>RMI</v>
      </c>
      <c r="H12" s="183">
        <f ca="1">IF(ISERROR($V12),"",OFFSET('Smelter Look-up'!$G$4,$V12-4,0))</f>
        <v>0</v>
      </c>
      <c r="I12" s="184" t="str">
        <f ca="1">IF(ISERROR($V12),"",OFFSET('Smelter Look-up'!$H$4,$V12-4,0))</f>
        <v>Zhaoyuan</v>
      </c>
      <c r="J12" s="184" t="str">
        <f ca="1">IF(ISERROR($V12),"",OFFSET('Smelter Look-up'!$I$4,$V12-4,0))</f>
        <v>Shandong Sheng</v>
      </c>
      <c r="K12" s="224"/>
      <c r="L12" s="224"/>
      <c r="M12" s="224"/>
      <c r="N12" s="224"/>
      <c r="O12" s="224"/>
      <c r="P12" s="185"/>
      <c r="Q12" s="225"/>
      <c r="R12" s="182" t="str">
        <f ca="1">IF(ISERROR($V12),"",OFFSET('Smelter Look-up'!$C$4,$V12-4,0)&amp;"")</f>
        <v>Shandong Zhaojin Gold &amp; Silver Refinery Co., Ltd.</v>
      </c>
      <c r="S12" s="181" t="str">
        <f t="shared" ca="1" si="2"/>
        <v>CN</v>
      </c>
      <c r="T12" s="181" t="str">
        <f ca="1">IF(B12="","",IF(ISERROR(MATCH($J12,SorP!$B$1:$B$6226,0)),"",INDIRECT("'SorP'!$A$"&amp;MATCH($S12&amp;$J12,SorP!C:C,0))))</f>
        <v>CN-SD</v>
      </c>
      <c r="U12" s="201"/>
      <c r="V12" s="226">
        <f>IF(C12="",NA(),IF(OR(C12="Smelter not listed",C12="Smelter not yet identified"),MATCH($B12&amp;$D12,'Smelter Look-up'!$J:$J,0),MATCH($B12&amp;$C12,'Smelter Look-up'!$J:$J,0)))</f>
        <v>254</v>
      </c>
      <c r="X12" s="227">
        <f t="shared" ca="1" si="3"/>
        <v>0</v>
      </c>
      <c r="AB12" s="228" t="str">
        <f t="shared" si="4"/>
        <v>GoldShandong Zhaojin Gold &amp; Silver Refinery Co., Ltd.</v>
      </c>
    </row>
    <row r="13" spans="1:34" s="227" customFormat="1" ht="20.100000000000001" customHeight="1">
      <c r="A13" s="182" t="s">
        <v>766</v>
      </c>
      <c r="B13" s="182" t="s">
        <v>1099</v>
      </c>
      <c r="C13" s="186" t="s">
        <v>15303</v>
      </c>
      <c r="D13" s="230"/>
      <c r="E13" s="182" t="str">
        <f ca="1">IF(ISERROR($V13),"",OFFSET('Smelter Look-up'!$D$4,$V13-4,0)&amp;"")</f>
        <v>CHINA</v>
      </c>
      <c r="F13" s="182" t="str">
        <f ca="1">IF(ISERROR($V13),"",OFFSET('Smelter Look-up'!$E$4,$V13-4,0))</f>
        <v>CID002180</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Tin Smelting Branch of Yunnan Tin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524</v>
      </c>
      <c r="X13" s="227">
        <f t="shared" ca="1" si="3"/>
        <v>0</v>
      </c>
      <c r="AB13" s="228" t="str">
        <f t="shared" si="4"/>
        <v>TinTin Smelting Branch of Yunnan Tin Co., Ltd.</v>
      </c>
    </row>
    <row r="14" spans="1:34" s="227" customFormat="1" ht="20.100000000000001" customHeight="1">
      <c r="A14" s="182" t="s">
        <v>760</v>
      </c>
      <c r="B14" s="182" t="s">
        <v>1099</v>
      </c>
      <c r="C14" s="186" t="s">
        <v>13713</v>
      </c>
      <c r="D14" s="230"/>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4"/>
      <c r="L14" s="224"/>
      <c r="M14" s="224"/>
      <c r="N14" s="224"/>
      <c r="O14" s="224"/>
      <c r="P14" s="185"/>
      <c r="Q14" s="225"/>
      <c r="R14" s="182" t="str">
        <f ca="1">IF(ISERROR($V14),"",OFFSET('Smelter Look-up'!$C$4,$V14-4,0)&amp;"")</f>
        <v>PT Timah Tbk Mentok</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510</v>
      </c>
      <c r="X14" s="227">
        <f t="shared" ca="1" si="3"/>
        <v>0</v>
      </c>
      <c r="AB14" s="228" t="str">
        <f t="shared" si="4"/>
        <v>TinPT Timah Tbk Mentok</v>
      </c>
    </row>
    <row r="15" spans="1:34" s="227" customFormat="1" ht="20.100000000000001" customHeight="1">
      <c r="A15" s="182" t="s">
        <v>748</v>
      </c>
      <c r="B15" s="182" t="s">
        <v>1099</v>
      </c>
      <c r="C15" s="186" t="s">
        <v>2099</v>
      </c>
      <c r="D15" s="230"/>
      <c r="E15" s="182" t="str">
        <f ca="1">IF(ISERROR($V15),"",OFFSET('Smelter Look-up'!$D$4,$V15-4,0)&amp;"")</f>
        <v>CHINA</v>
      </c>
      <c r="F15" s="182" t="str">
        <f ca="1">IF(ISERROR($V15),"",OFFSET('Smelter Look-up'!$E$4,$V15-4,0))</f>
        <v>CID000538</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Gejiu Non-Ferrous Metal Processing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443</v>
      </c>
      <c r="X15" s="227">
        <f t="shared" ca="1" si="3"/>
        <v>0</v>
      </c>
      <c r="AB15" s="228" t="str">
        <f t="shared" si="4"/>
        <v>TinGejiu Non-Ferrous Metal Processing Co., Ltd.</v>
      </c>
    </row>
    <row r="16" spans="1:34" s="227" customFormat="1" ht="20.100000000000001" customHeight="1">
      <c r="A16" s="182" t="s">
        <v>752</v>
      </c>
      <c r="B16" s="182" t="s">
        <v>1099</v>
      </c>
      <c r="C16" s="186" t="s">
        <v>793</v>
      </c>
      <c r="D16" s="230"/>
      <c r="E16" s="182" t="str">
        <f ca="1">IF(ISERROR($V16),"",OFFSET('Smelter Look-up'!$D$4,$V16-4,0)&amp;"")</f>
        <v>MALAYSIA</v>
      </c>
      <c r="F16" s="182" t="str">
        <f ca="1">IF(ISERROR($V16),"",OFFSET('Smelter Look-up'!$E$4,$V16-4,0))</f>
        <v>CID001105</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4"/>
      <c r="L16" s="224"/>
      <c r="M16" s="224"/>
      <c r="N16" s="224"/>
      <c r="O16" s="224"/>
      <c r="P16" s="185"/>
      <c r="Q16" s="225"/>
      <c r="R16" s="182" t="str">
        <f ca="1">IF(ISERROR($V16),"",OFFSET('Smelter Look-up'!$C$4,$V16-4,0)&amp;"")</f>
        <v>Malaysia Smelting Corporation (MSC)</v>
      </c>
      <c r="S16" s="181" t="str">
        <f t="shared" ca="1" si="2"/>
        <v>MY</v>
      </c>
      <c r="T16" s="181" t="str">
        <f ca="1">IF(B16="","",IF(ISERROR(MATCH($J16,SorP!$B$1:$B$6226,0)),"",INDIRECT("'SorP'!$A$"&amp;MATCH($S16&amp;$J16,SorP!C:C,0))))</f>
        <v>MY-07</v>
      </c>
      <c r="U16" s="201"/>
      <c r="V16" s="226">
        <f>IF(C16="",NA(),IF(OR(C16="Smelter not listed",C16="Smelter not yet identified"),MATCH($B16&amp;$D16,'Smelter Look-up'!$J:$J,0),MATCH($B16&amp;$C16,'Smelter Look-up'!$J:$J,0)))</f>
        <v>468</v>
      </c>
      <c r="X16" s="227">
        <f t="shared" ca="1" si="3"/>
        <v>0</v>
      </c>
      <c r="AB16" s="228" t="str">
        <f t="shared" si="4"/>
        <v>TinMalaysia Smelting Corporation (MSC)</v>
      </c>
    </row>
    <row r="17" spans="1:28" s="227" customFormat="1" ht="20.100000000000001" customHeight="1">
      <c r="A17" s="182" t="s">
        <v>688</v>
      </c>
      <c r="B17" s="182" t="s">
        <v>1098</v>
      </c>
      <c r="C17" s="186" t="s">
        <v>2257</v>
      </c>
      <c r="D17" s="230"/>
      <c r="E17" s="182" t="str">
        <f ca="1">IF(ISERROR($V17),"",OFFSET('Smelter Look-up'!$D$4,$V17-4,0)&amp;"")</f>
        <v>SWITZERLAND</v>
      </c>
      <c r="F17" s="182" t="str">
        <f ca="1">IF(ISERROR($V17),"",OFFSET('Smelter Look-up'!$E$4,$V17-4,0))</f>
        <v>CID001153</v>
      </c>
      <c r="G17" s="182" t="str">
        <f ca="1">IF(C17=$X$4,IF(ISERROR($V17),"Enter smelter details","RMI"),IF(ISERROR($V17),"",OFFSET('Smelter Look-up'!$F$4,$V17-4,0)))</f>
        <v>RMI</v>
      </c>
      <c r="H17" s="183">
        <f ca="1">IF(ISERROR($V17),"",OFFSET('Smelter Look-up'!$G$4,$V17-4,0))</f>
        <v>0</v>
      </c>
      <c r="I17" s="184" t="str">
        <f ca="1">IF(ISERROR($V17),"",OFFSET('Smelter Look-up'!$H$4,$V17-4,0))</f>
        <v>Marin</v>
      </c>
      <c r="J17" s="184" t="str">
        <f ca="1">IF(ISERROR($V17),"",OFFSET('Smelter Look-up'!$I$4,$V17-4,0))</f>
        <v>Neuchâtel</v>
      </c>
      <c r="K17" s="224"/>
      <c r="L17" s="224"/>
      <c r="M17" s="224"/>
      <c r="N17" s="224"/>
      <c r="O17" s="224"/>
      <c r="P17" s="185"/>
      <c r="Q17" s="225"/>
      <c r="R17" s="182" t="str">
        <f ca="1">IF(ISERROR($V17),"",OFFSET('Smelter Look-up'!$C$4,$V17-4,0)&amp;"")</f>
        <v>Metalor Technologies S.A.</v>
      </c>
      <c r="S17" s="181" t="str">
        <f t="shared" ca="1" si="2"/>
        <v>CH</v>
      </c>
      <c r="T17" s="181" t="str">
        <f ca="1">IF(B17="","",IF(ISERROR(MATCH($J17,SorP!$B$1:$B$6226,0)),"",INDIRECT("'SorP'!$A$"&amp;MATCH($S17&amp;$J17,SorP!C:C,0))))</f>
        <v>CH-NE</v>
      </c>
      <c r="U17" s="201"/>
      <c r="V17" s="226">
        <f>IF(C17="",NA(),IF(OR(C17="Smelter not listed",C17="Smelter not yet identified"),MATCH($B17&amp;$D17,'Smelter Look-up'!$J:$J,0),MATCH($B17&amp;$C17,'Smelter Look-up'!$J:$J,0)))</f>
        <v>181</v>
      </c>
      <c r="X17" s="227">
        <f t="shared" ca="1" si="3"/>
        <v>0</v>
      </c>
      <c r="AB17" s="228" t="str">
        <f t="shared" si="4"/>
        <v>GoldMetalor Technologies S.A.</v>
      </c>
    </row>
    <row r="18" spans="1:28" s="227" customFormat="1" ht="20.100000000000001" customHeight="1">
      <c r="A18" s="182" t="s">
        <v>713</v>
      </c>
      <c r="B18" s="182" t="s">
        <v>1098</v>
      </c>
      <c r="C18" s="186" t="s">
        <v>1199</v>
      </c>
      <c r="D18" s="230"/>
      <c r="E18" s="182" t="str">
        <f ca="1">IF(ISERROR($V18),"",OFFSET('Smelter Look-up'!$D$4,$V18-4,0)&amp;"")</f>
        <v>JAPAN</v>
      </c>
      <c r="F18" s="182" t="str">
        <f ca="1">IF(ISERROR($V18),"",OFFSET('Smelter Look-up'!$E$4,$V18-4,0))</f>
        <v>CID001875</v>
      </c>
      <c r="G18" s="182" t="str">
        <f ca="1">IF(C18=$X$4,IF(ISERROR($V18),"Enter smelter details","RMI"),IF(ISERROR($V18),"",OFFSET('Smelter Look-up'!$F$4,$V18-4,0)))</f>
        <v>RMI</v>
      </c>
      <c r="H18" s="183">
        <f ca="1">IF(ISERROR($V18),"",OFFSET('Smelter Look-up'!$G$4,$V18-4,0))</f>
        <v>0</v>
      </c>
      <c r="I18" s="184" t="str">
        <f ca="1">IF(ISERROR($V18),"",OFFSET('Smelter Look-up'!$H$4,$V18-4,0))</f>
        <v>Hiratsuka</v>
      </c>
      <c r="J18" s="184" t="str">
        <f ca="1">IF(ISERROR($V18),"",OFFSET('Smelter Look-up'!$I$4,$V18-4,0))</f>
        <v>Kanagawa</v>
      </c>
      <c r="K18" s="224"/>
      <c r="L18" s="224"/>
      <c r="M18" s="224"/>
      <c r="N18" s="224"/>
      <c r="O18" s="224"/>
      <c r="P18" s="185"/>
      <c r="Q18" s="225"/>
      <c r="R18" s="182" t="str">
        <f ca="1">IF(ISERROR($V18),"",OFFSET('Smelter Look-up'!$C$4,$V18-4,0)&amp;"")</f>
        <v>Tanaka Kikinzoku Kogyo K.K.</v>
      </c>
      <c r="S18" s="181" t="str">
        <f t="shared" ca="1" si="2"/>
        <v>JP</v>
      </c>
      <c r="T18" s="181" t="str">
        <f ca="1">IF(B18="","",IF(ISERROR(MATCH($J18,SorP!$B$1:$B$6226,0)),"",INDIRECT("'SorP'!$A$"&amp;MATCH($S18&amp;$J18,SorP!C:C,0))))</f>
        <v>JP-14</v>
      </c>
      <c r="U18" s="201"/>
      <c r="V18" s="226">
        <f>IF(C18="",NA(),IF(OR(C18="Smelter not listed",C18="Smelter not yet identified"),MATCH($B18&amp;$D18,'Smelter Look-up'!$J:$J,0),MATCH($B18&amp;$C18,'Smelter Look-up'!$J:$J,0)))</f>
        <v>287</v>
      </c>
      <c r="X18" s="227">
        <f t="shared" ca="1" si="3"/>
        <v>0</v>
      </c>
      <c r="AB18" s="228" t="str">
        <f t="shared" si="4"/>
        <v>GoldTanaka Kikinzoku Kogyo K.K.</v>
      </c>
    </row>
    <row r="19" spans="1:28" s="227" customFormat="1" ht="25.5">
      <c r="A19" s="182" t="s">
        <v>763</v>
      </c>
      <c r="B19" s="182" t="s">
        <v>1099</v>
      </c>
      <c r="C19" s="186" t="s">
        <v>1000</v>
      </c>
      <c r="D19" s="230"/>
      <c r="E19" s="182" t="str">
        <f ca="1">IF(ISERROR($V19),"",OFFSET('Smelter Look-up'!$D$4,$V19-4,0)&amp;"")</f>
        <v>THAILAND</v>
      </c>
      <c r="F19" s="182" t="str">
        <f ca="1">IF(ISERROR($V19),"",OFFSET('Smelter Look-up'!$E$4,$V19-4,0))</f>
        <v>CID001898</v>
      </c>
      <c r="G19" s="182" t="str">
        <f ca="1">IF(C19=$X$4,IF(ISERROR($V19),"Enter smelter details","RMI"),IF(ISERROR($V19),"",OFFSET('Smelter Look-up'!$F$4,$V19-4,0)))</f>
        <v>RMI</v>
      </c>
      <c r="H19" s="183">
        <f ca="1">IF(ISERROR($V19),"",OFFSET('Smelter Look-up'!$G$4,$V19-4,0))</f>
        <v>0</v>
      </c>
      <c r="I19" s="184" t="str">
        <f ca="1">IF(ISERROR($V19),"",OFFSET('Smelter Look-up'!$H$4,$V19-4,0))</f>
        <v>Amphur Muang</v>
      </c>
      <c r="J19" s="184" t="str">
        <f ca="1">IF(ISERROR($V19),"",OFFSET('Smelter Look-up'!$I$4,$V19-4,0))</f>
        <v>Phuket</v>
      </c>
      <c r="K19" s="224"/>
      <c r="L19" s="224"/>
      <c r="M19" s="224"/>
      <c r="N19" s="224"/>
      <c r="O19" s="224"/>
      <c r="P19" s="185"/>
      <c r="Q19" s="225"/>
      <c r="R19" s="182" t="str">
        <f ca="1">IF(ISERROR($V19),"",OFFSET('Smelter Look-up'!$C$4,$V19-4,0)&amp;"")</f>
        <v>Thaisarco</v>
      </c>
      <c r="S19" s="181" t="str">
        <f t="shared" ca="1" si="2"/>
        <v>TH</v>
      </c>
      <c r="T19" s="181" t="str">
        <f ca="1">IF(B19="","",IF(ISERROR(MATCH($J19,SorP!$B$1:$B$6226,0)),"",INDIRECT("'SorP'!$A$"&amp;MATCH($S19&amp;$J19,SorP!C:C,0))))</f>
        <v>TH-83</v>
      </c>
      <c r="U19" s="201"/>
      <c r="V19" s="226">
        <f>IF(C19="",NA(),IF(OR(C19="Smelter not listed",C19="Smelter not yet identified"),MATCH($B19&amp;$D19,'Smelter Look-up'!$J:$J,0),MATCH($B19&amp;$C19,'Smelter Look-up'!$J:$J,0)))</f>
        <v>521</v>
      </c>
      <c r="X19" s="227">
        <f t="shared" ca="1" si="3"/>
        <v>0</v>
      </c>
      <c r="AB19" s="228" t="str">
        <f t="shared" si="4"/>
        <v>TinThaisarco</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0E4DF4A-76B8-4DB8-990B-1DA359C6FE65}"/>
    </customSheetView>
  </customSheetViews>
  <mergeCells count="3">
    <mergeCell ref="J2:O2"/>
    <mergeCell ref="B3:E3"/>
    <mergeCell ref="G3:I3"/>
  </mergeCells>
  <phoneticPr fontId="102" type="noConversion"/>
  <conditionalFormatting sqref="B20:B2504">
    <cfRule type="expression" dxfId="27" priority="5" stopIfTrue="1">
      <formula>IF(B20="",TRUE)</formula>
    </cfRule>
    <cfRule type="expression" dxfId="26" priority="6" stopIfTrue="1">
      <formula>IF(AND(COUNTIF(MetalSmelter,B20&amp;C20)=0,LEN(C20)&gt;0),TRUE,FALSE)</formula>
    </cfRule>
  </conditionalFormatting>
  <conditionalFormatting sqref="C20:C2504">
    <cfRule type="expression" dxfId="25" priority="13" stopIfTrue="1">
      <formula>IF(AND(B20&lt;&gt;"",C20=""),TRUE)</formula>
    </cfRule>
  </conditionalFormatting>
  <conditionalFormatting sqref="D5:D2504">
    <cfRule type="expression" dxfId="24" priority="17" stopIfTrue="1">
      <formula>IF(AND(LEN($C5)&gt;0,AND($C5&lt;&gt;"Smelter Not Listed",ISBLANK($D5))),1,0)</formula>
    </cfRule>
    <cfRule type="expression" dxfId="23" priority="24" stopIfTrue="1">
      <formula>IF(AND(D5="",$C5=$X$4),TRUE)</formula>
    </cfRule>
    <cfRule type="expression" dxfId="22" priority="25" stopIfTrue="1">
      <formula>IF(FIND("!",D5),TRUE)</formula>
    </cfRule>
  </conditionalFormatting>
  <conditionalFormatting sqref="E5:E2504 R5:R2504">
    <cfRule type="expression" dxfId="21" priority="11" stopIfTrue="1">
      <formula>IF(AND(E5="",$C5=$X$4),TRUE)</formula>
    </cfRule>
    <cfRule type="expression" dxfId="20" priority="12" stopIfTrue="1">
      <formula>IF(FIND("!",E5),TRUE)</formula>
    </cfRule>
  </conditionalFormatting>
  <conditionalFormatting sqref="F5:F2504">
    <cfRule type="expression" dxfId="19" priority="9" stopIfTrue="1">
      <formula>IF(AND(LEN($A5)&gt;0,$A5&lt;&gt;$F5),TRUE,FALSE)</formula>
    </cfRule>
  </conditionalFormatting>
  <conditionalFormatting sqref="G5:G2504">
    <cfRule type="expression" dxfId="18" priority="26" stopIfTrue="1">
      <formula>IF(FIND("Enter smelter details",G5),TRUE)</formula>
    </cfRule>
  </conditionalFormatting>
  <conditionalFormatting sqref="B5:B19">
    <cfRule type="expression" dxfId="3" priority="3" stopIfTrue="1">
      <formula>IF(B5="",TRUE)</formula>
    </cfRule>
    <cfRule type="expression" dxfId="2" priority="4" stopIfTrue="1">
      <formula>IF(AND(COUNTIF(MetalSmelter,B5&amp;C5)=0,LEN(C5)&gt;0),TRUE,FALSE)</formula>
    </cfRule>
  </conditionalFormatting>
  <conditionalFormatting sqref="C5:C19">
    <cfRule type="expression" dxfId="1" priority="2" stopIfTrue="1">
      <formula>IF(AND(B5&lt;&gt;"",C5=""),TRUE)</formula>
    </cfRule>
  </conditionalFormatting>
  <conditionalFormatting sqref="A5:A19">
    <cfRule type="expression" dxfId="0"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0" stopIfTrue="1" id="{3A2C08C1-A3CB-4039-99D1-6146192A6F94}">
            <xm:f>IF(OR(AND(B20="Tantalum",Declaration!$P$38=""),AND(B20="Tin",Declaration!$P$39=""),AND(B20="Gold",Declaration!$P$40=""),AND(B20="Tungsten",Declaration!$P$41="")),TRUE,FALSE)</xm:f>
            <x14:dxf>
              <fill>
                <patternFill>
                  <bgColor rgb="FFFF0000"/>
                </patternFill>
              </fill>
            </x14:dxf>
          </x14:cfRule>
          <xm:sqref>B20:B2504</xm:sqref>
        </x14:conditionalFormatting>
        <x14:conditionalFormatting xmlns:xm="http://schemas.microsoft.com/office/excel/2006/main">
          <x14:cfRule type="expression" priority="8" stopIfTrue="1" id="{4DF03B03-3E0F-40B2-A5D1-B1DA6639A4FD}">
            <xm:f>IF(OR(AND(B20="Tantalum",Declaration!$P$38=""),AND(B20="Tin",Declaration!$P$39=""),AND(B20="Gold",Declaration!$P$40=""),AND(B20="Tungsten",Declaration!$P$41="")),TRUE,FALSE)</xm:f>
            <x14:dxf>
              <fill>
                <patternFill>
                  <bgColor rgb="FFFF0000"/>
                </patternFill>
              </fill>
            </x14:dxf>
          </x14:cfRule>
          <xm:sqref>C20:C2504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E-tec Interconnect Asia Co., Ltd. / E-tec Interconnect AG / EMC electro mechanical components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Ryan Chou</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ryan.chou@e-tec-asia.com.tw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 xml:space="preserve">886-2-2999-2726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Ryan Chou</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ryan.chou@e-tec-asia.com.tw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B64">
    <cfRule type="expression" dxfId="12"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3" t="s">
        <v>869</v>
      </c>
      <c r="C4" s="383"/>
      <c r="D4" s="38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86" t="str">
        <f ca="1">OFFSET(L!$C$1,MATCH("General"&amp;"Cpy",L!$A:$A,0)-1,SL,,)</f>
        <v>© 2025 Responsible Minerals Initiative. All rights reserved.</v>
      </c>
      <c r="C2006" s="386"/>
      <c r="D2006" s="38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1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E-tec Asia Kent</cp:lastModifiedBy>
  <cp:lastPrinted>2015-04-21T20:47:43Z</cp:lastPrinted>
  <dcterms:created xsi:type="dcterms:W3CDTF">2010-06-21T21:00:23Z</dcterms:created>
  <dcterms:modified xsi:type="dcterms:W3CDTF">2025-05-08T07:05:39Z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